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User\Desktop\DOKUMENTI ŠKOLA\FIN IZVJEŠTAJI 2024\"/>
    </mc:Choice>
  </mc:AlternateContent>
  <xr:revisionPtr revIDLastSave="0" documentId="13_ncr:1_{689363C4-2551-4DA0-A132-4C4494E24D0D}"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965"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E307" i="9" s="1"/>
  <c r="B307" i="9" s="1"/>
  <c r="F307" i="9"/>
  <c r="H306" i="9"/>
  <c r="G306" i="9"/>
  <c r="E306" i="9" s="1"/>
  <c r="B306" i="9" s="1"/>
  <c r="F306" i="9"/>
  <c r="H305" i="9"/>
  <c r="G305" i="9"/>
  <c r="E305" i="9" s="1"/>
  <c r="B305" i="9" s="1"/>
  <c r="F305" i="9"/>
  <c r="H304" i="9"/>
  <c r="E304" i="9" s="1"/>
  <c r="B304" i="9" s="1"/>
  <c r="G304" i="9"/>
  <c r="F304" i="9"/>
  <c r="H303" i="9"/>
  <c r="G303" i="9"/>
  <c r="E303" i="9" s="1"/>
  <c r="B303" i="9" s="1"/>
  <c r="F303" i="9"/>
  <c r="H302" i="9"/>
  <c r="E302" i="9" s="1"/>
  <c r="B302" i="9" s="1"/>
  <c r="G302" i="9"/>
  <c r="F302" i="9"/>
  <c r="H301" i="9"/>
  <c r="G301" i="9"/>
  <c r="E301" i="9" s="1"/>
  <c r="B301" i="9" s="1"/>
  <c r="F301" i="9"/>
  <c r="H300" i="9"/>
  <c r="G300" i="9"/>
  <c r="E300" i="9" s="1"/>
  <c r="B300" i="9" s="1"/>
  <c r="F300" i="9"/>
  <c r="H299" i="9"/>
  <c r="G299" i="9"/>
  <c r="F299" i="9"/>
  <c r="E299" i="9"/>
  <c r="B299" i="9" s="1"/>
  <c r="H298" i="9"/>
  <c r="E298" i="9" s="1"/>
  <c r="B298" i="9" s="1"/>
  <c r="G298" i="9"/>
  <c r="F298" i="9"/>
  <c r="H297" i="9"/>
  <c r="G297" i="9"/>
  <c r="E297" i="9" s="1"/>
  <c r="B297" i="9" s="1"/>
  <c r="F297" i="9"/>
  <c r="H296" i="9"/>
  <c r="G296" i="9"/>
  <c r="F296" i="9"/>
  <c r="H295" i="9"/>
  <c r="G295" i="9"/>
  <c r="F295" i="9"/>
  <c r="E295" i="9"/>
  <c r="B295" i="9" s="1"/>
  <c r="H294" i="9"/>
  <c r="G294" i="9"/>
  <c r="F294" i="9"/>
  <c r="H293" i="9"/>
  <c r="G293" i="9"/>
  <c r="F293" i="9"/>
  <c r="H292" i="9"/>
  <c r="G292" i="9"/>
  <c r="F292" i="9"/>
  <c r="F291" i="9"/>
  <c r="F290" i="9"/>
  <c r="H289" i="9"/>
  <c r="G289" i="9"/>
  <c r="F289" i="9"/>
  <c r="H288" i="9"/>
  <c r="G288" i="9"/>
  <c r="F288" i="9"/>
  <c r="H287" i="9"/>
  <c r="G287" i="9"/>
  <c r="F287" i="9"/>
  <c r="H286" i="9"/>
  <c r="G286" i="9"/>
  <c r="E286" i="9" s="1"/>
  <c r="B286" i="9" s="1"/>
  <c r="F286" i="9"/>
  <c r="F285" i="9"/>
  <c r="H284" i="9"/>
  <c r="G284" i="9"/>
  <c r="E284" i="9" s="1"/>
  <c r="B284" i="9" s="1"/>
  <c r="F284" i="9"/>
  <c r="H283" i="9"/>
  <c r="G283" i="9"/>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B271" i="9" s="1"/>
  <c r="M270" i="9"/>
  <c r="L270" i="9"/>
  <c r="F270" i="9" s="1"/>
  <c r="E270" i="9"/>
  <c r="M269" i="9"/>
  <c r="L269" i="9"/>
  <c r="F269" i="9" s="1"/>
  <c r="E269" i="9"/>
  <c r="B269" i="9"/>
  <c r="M268" i="9"/>
  <c r="L268" i="9"/>
  <c r="F268" i="9" s="1"/>
  <c r="E268" i="9"/>
  <c r="B268" i="9"/>
  <c r="M267" i="9"/>
  <c r="L267" i="9"/>
  <c r="F267" i="9"/>
  <c r="E267" i="9"/>
  <c r="B267" i="9" s="1"/>
  <c r="M266" i="9"/>
  <c r="L266" i="9"/>
  <c r="F266" i="9" s="1"/>
  <c r="E266" i="9"/>
  <c r="M265" i="9"/>
  <c r="L265" i="9"/>
  <c r="F265" i="9" s="1"/>
  <c r="E265" i="9"/>
  <c r="B265" i="9"/>
  <c r="M264" i="9"/>
  <c r="L264" i="9"/>
  <c r="F264" i="9" s="1"/>
  <c r="E264" i="9"/>
  <c r="B264" i="9"/>
  <c r="M263" i="9"/>
  <c r="L263" i="9"/>
  <c r="F263" i="9"/>
  <c r="E263" i="9"/>
  <c r="B263" i="9" s="1"/>
  <c r="M262" i="9"/>
  <c r="L262" i="9"/>
  <c r="F262" i="9" s="1"/>
  <c r="E262" i="9"/>
  <c r="M261" i="9"/>
  <c r="L261" i="9"/>
  <c r="F261" i="9" s="1"/>
  <c r="E261" i="9"/>
  <c r="B261" i="9"/>
  <c r="M260" i="9"/>
  <c r="L260" i="9"/>
  <c r="F260" i="9" s="1"/>
  <c r="E260" i="9"/>
  <c r="B260" i="9"/>
  <c r="M259" i="9"/>
  <c r="L259" i="9"/>
  <c r="F259" i="9"/>
  <c r="E259" i="9"/>
  <c r="B259" i="9" s="1"/>
  <c r="M258" i="9"/>
  <c r="L258" i="9"/>
  <c r="F258" i="9" s="1"/>
  <c r="E258" i="9"/>
  <c r="M257" i="9"/>
  <c r="L257" i="9"/>
  <c r="F257" i="9" s="1"/>
  <c r="E257" i="9"/>
  <c r="B257" i="9"/>
  <c r="M256" i="9"/>
  <c r="L256" i="9"/>
  <c r="F256" i="9" s="1"/>
  <c r="E256" i="9"/>
  <c r="B256" i="9"/>
  <c r="M255" i="9"/>
  <c r="L255" i="9"/>
  <c r="F255" i="9"/>
  <c r="E255" i="9"/>
  <c r="B255" i="9" s="1"/>
  <c r="M254" i="9"/>
  <c r="L254" i="9"/>
  <c r="F254" i="9" s="1"/>
  <c r="E254" i="9"/>
  <c r="M253" i="9"/>
  <c r="L253" i="9"/>
  <c r="F253" i="9" s="1"/>
  <c r="E253" i="9"/>
  <c r="B253" i="9"/>
  <c r="M252" i="9"/>
  <c r="L252" i="9"/>
  <c r="F252" i="9" s="1"/>
  <c r="E252" i="9"/>
  <c r="B252" i="9"/>
  <c r="M251" i="9"/>
  <c r="L251" i="9"/>
  <c r="F251" i="9"/>
  <c r="E251" i="9"/>
  <c r="B251" i="9" s="1"/>
  <c r="M250" i="9"/>
  <c r="L250" i="9"/>
  <c r="F250" i="9" s="1"/>
  <c r="E250" i="9"/>
  <c r="M249" i="9"/>
  <c r="L249" i="9"/>
  <c r="F249" i="9" s="1"/>
  <c r="E249" i="9"/>
  <c r="B249" i="9"/>
  <c r="M248" i="9"/>
  <c r="L248" i="9"/>
  <c r="F248" i="9" s="1"/>
  <c r="E248" i="9"/>
  <c r="B248" i="9"/>
  <c r="M247" i="9"/>
  <c r="L247" i="9"/>
  <c r="F247" i="9"/>
  <c r="E247" i="9"/>
  <c r="B247" i="9" s="1"/>
  <c r="M246" i="9"/>
  <c r="L246" i="9"/>
  <c r="F246" i="9" s="1"/>
  <c r="E246" i="9"/>
  <c r="M245" i="9"/>
  <c r="L245" i="9"/>
  <c r="F245" i="9" s="1"/>
  <c r="E245" i="9"/>
  <c r="B245" i="9"/>
  <c r="M244" i="9"/>
  <c r="L244" i="9"/>
  <c r="F244" i="9" s="1"/>
  <c r="E244" i="9"/>
  <c r="B244" i="9"/>
  <c r="M243" i="9"/>
  <c r="L243" i="9"/>
  <c r="F243" i="9"/>
  <c r="E243" i="9"/>
  <c r="B243" i="9" s="1"/>
  <c r="M242" i="9"/>
  <c r="L242" i="9"/>
  <c r="F242" i="9" s="1"/>
  <c r="E242" i="9"/>
  <c r="M241" i="9"/>
  <c r="L241" i="9"/>
  <c r="F241" i="9" s="1"/>
  <c r="E241" i="9"/>
  <c r="B241" i="9"/>
  <c r="M240" i="9"/>
  <c r="L240" i="9"/>
  <c r="F240" i="9" s="1"/>
  <c r="E240" i="9"/>
  <c r="B240" i="9"/>
  <c r="M239" i="9"/>
  <c r="L239" i="9"/>
  <c r="F239" i="9"/>
  <c r="E239" i="9"/>
  <c r="B239" i="9" s="1"/>
  <c r="M238" i="9"/>
  <c r="L238" i="9"/>
  <c r="F238" i="9" s="1"/>
  <c r="E238" i="9"/>
  <c r="M237" i="9"/>
  <c r="L237" i="9"/>
  <c r="F237" i="9" s="1"/>
  <c r="E237" i="9"/>
  <c r="B237" i="9"/>
  <c r="M236" i="9"/>
  <c r="L236" i="9"/>
  <c r="F236" i="9" s="1"/>
  <c r="E236" i="9"/>
  <c r="B236" i="9"/>
  <c r="M235" i="9"/>
  <c r="L235" i="9"/>
  <c r="F235" i="9"/>
  <c r="E235" i="9"/>
  <c r="B235" i="9" s="1"/>
  <c r="M234" i="9"/>
  <c r="L234" i="9"/>
  <c r="F234" i="9" s="1"/>
  <c r="E234" i="9"/>
  <c r="M233" i="9"/>
  <c r="L233" i="9"/>
  <c r="F233" i="9" s="1"/>
  <c r="E233" i="9"/>
  <c r="B233" i="9"/>
  <c r="M232" i="9"/>
  <c r="L232" i="9"/>
  <c r="F232" i="9" s="1"/>
  <c r="E232" i="9"/>
  <c r="B232" i="9"/>
  <c r="M231" i="9"/>
  <c r="L231" i="9"/>
  <c r="F231" i="9"/>
  <c r="E231" i="9"/>
  <c r="B231" i="9" s="1"/>
  <c r="M230" i="9"/>
  <c r="L230" i="9"/>
  <c r="F230" i="9" s="1"/>
  <c r="E230" i="9"/>
  <c r="M229" i="9"/>
  <c r="L229" i="9"/>
  <c r="F229" i="9" s="1"/>
  <c r="E229" i="9"/>
  <c r="B229" i="9"/>
  <c r="M228" i="9"/>
  <c r="L228" i="9"/>
  <c r="F228" i="9" s="1"/>
  <c r="E228" i="9"/>
  <c r="B228" i="9"/>
  <c r="M227" i="9"/>
  <c r="L227" i="9"/>
  <c r="F227" i="9"/>
  <c r="E227" i="9"/>
  <c r="B227" i="9" s="1"/>
  <c r="M226" i="9"/>
  <c r="L226" i="9"/>
  <c r="F226" i="9" s="1"/>
  <c r="E226" i="9"/>
  <c r="M225" i="9"/>
  <c r="L225" i="9"/>
  <c r="F225" i="9" s="1"/>
  <c r="E225" i="9"/>
  <c r="B225" i="9"/>
  <c r="M224" i="9"/>
  <c r="L224" i="9"/>
  <c r="F224" i="9" s="1"/>
  <c r="E224" i="9"/>
  <c r="B224" i="9"/>
  <c r="M223" i="9"/>
  <c r="L223" i="9"/>
  <c r="F223" i="9"/>
  <c r="E223" i="9"/>
  <c r="B223" i="9" s="1"/>
  <c r="M222" i="9"/>
  <c r="L222" i="9"/>
  <c r="F222" i="9" s="1"/>
  <c r="E222" i="9"/>
  <c r="M221" i="9"/>
  <c r="L221" i="9"/>
  <c r="F221" i="9" s="1"/>
  <c r="B221" i="9" s="1"/>
  <c r="E221" i="9"/>
  <c r="M220" i="9"/>
  <c r="L220" i="9"/>
  <c r="E220" i="9"/>
  <c r="M219" i="9"/>
  <c r="F219" i="9" s="1"/>
  <c r="L219" i="9"/>
  <c r="E219" i="9"/>
  <c r="M218" i="9"/>
  <c r="F218" i="9" s="1"/>
  <c r="L218" i="9"/>
  <c r="E218" i="9"/>
  <c r="M217" i="9"/>
  <c r="F217" i="9" s="1"/>
  <c r="B217" i="9" s="1"/>
  <c r="L217" i="9"/>
  <c r="E217" i="9"/>
  <c r="M216" i="9"/>
  <c r="L216" i="9"/>
  <c r="F216" i="9" s="1"/>
  <c r="B216" i="9" s="1"/>
  <c r="E216" i="9"/>
  <c r="M215" i="9"/>
  <c r="L215" i="9"/>
  <c r="F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B159" i="9" s="1"/>
  <c r="E159" i="9"/>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E142" i="9" s="1"/>
  <c r="B142" i="9" s="1"/>
  <c r="F142" i="9"/>
  <c r="H141" i="9"/>
  <c r="E141" i="9" s="1"/>
  <c r="G141" i="9"/>
  <c r="F141" i="9"/>
  <c r="B141" i="9"/>
  <c r="H140" i="9"/>
  <c r="G140" i="9"/>
  <c r="F140" i="9"/>
  <c r="E140" i="9"/>
  <c r="B140" i="9" s="1"/>
  <c r="H139" i="9"/>
  <c r="E139" i="9" s="1"/>
  <c r="G139" i="9"/>
  <c r="F139" i="9"/>
  <c r="H138" i="9"/>
  <c r="G138" i="9"/>
  <c r="E138" i="9" s="1"/>
  <c r="B138" i="9" s="1"/>
  <c r="F138" i="9"/>
  <c r="H137" i="9"/>
  <c r="G137" i="9"/>
  <c r="E137" i="9" s="1"/>
  <c r="F137" i="9"/>
  <c r="B137" i="9"/>
  <c r="H136" i="9"/>
  <c r="G136" i="9"/>
  <c r="F136" i="9"/>
  <c r="E136" i="9"/>
  <c r="B136" i="9" s="1"/>
  <c r="H135" i="9"/>
  <c r="G135" i="9"/>
  <c r="F135" i="9"/>
  <c r="E135" i="9"/>
  <c r="B135" i="9" s="1"/>
  <c r="H134" i="9"/>
  <c r="G134" i="9"/>
  <c r="E134" i="9" s="1"/>
  <c r="B134" i="9" s="1"/>
  <c r="F134" i="9"/>
  <c r="H133" i="9"/>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G125" i="9"/>
  <c r="F125" i="9"/>
  <c r="H124" i="9"/>
  <c r="G124" i="9"/>
  <c r="F124" i="9"/>
  <c r="E124" i="9"/>
  <c r="B124" i="9" s="1"/>
  <c r="H123" i="9"/>
  <c r="G123" i="9"/>
  <c r="F123" i="9"/>
  <c r="E123" i="9"/>
  <c r="H122" i="9"/>
  <c r="G122" i="9"/>
  <c r="E122" i="9" s="1"/>
  <c r="B122" i="9" s="1"/>
  <c r="F122" i="9"/>
  <c r="H121" i="9"/>
  <c r="E121" i="9" s="1"/>
  <c r="B121" i="9" s="1"/>
  <c r="G121" i="9"/>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F45" i="9"/>
  <c r="H44" i="9"/>
  <c r="G44" i="9"/>
  <c r="F44" i="9"/>
  <c r="H43" i="9"/>
  <c r="E43" i="9" s="1"/>
  <c r="B43" i="9" s="1"/>
  <c r="G43" i="9"/>
  <c r="F43" i="9"/>
  <c r="H42" i="9"/>
  <c r="E42" i="9" s="1"/>
  <c r="B42" i="9" s="1"/>
  <c r="G42" i="9"/>
  <c r="F42" i="9"/>
  <c r="H41" i="9"/>
  <c r="G41" i="9"/>
  <c r="E41" i="9" s="1"/>
  <c r="B41" i="9" s="1"/>
  <c r="F41" i="9"/>
  <c r="H40" i="9"/>
  <c r="G40" i="9"/>
  <c r="E40" i="9" s="1"/>
  <c r="B40" i="9" s="1"/>
  <c r="F40" i="9"/>
  <c r="H39" i="9"/>
  <c r="G39" i="9"/>
  <c r="F39" i="9"/>
  <c r="E39" i="9"/>
  <c r="B39" i="9" s="1"/>
  <c r="H38" i="9"/>
  <c r="E38" i="9" s="1"/>
  <c r="G38" i="9"/>
  <c r="F38" i="9"/>
  <c r="H37" i="9"/>
  <c r="G37" i="9"/>
  <c r="E37" i="9" s="1"/>
  <c r="B37" i="9" s="1"/>
  <c r="F37" i="9"/>
  <c r="H36" i="9"/>
  <c r="G36" i="9"/>
  <c r="E36" i="9" s="1"/>
  <c r="B36" i="9" s="1"/>
  <c r="F36" i="9"/>
  <c r="H35" i="9"/>
  <c r="G35" i="9"/>
  <c r="F35" i="9"/>
  <c r="E35" i="9"/>
  <c r="B35" i="9" s="1"/>
  <c r="H34" i="9"/>
  <c r="E34" i="9" s="1"/>
  <c r="B34" i="9" s="1"/>
  <c r="G34" i="9"/>
  <c r="F34" i="9"/>
  <c r="H33" i="9"/>
  <c r="G33" i="9"/>
  <c r="E33" i="9" s="1"/>
  <c r="B33" i="9" s="1"/>
  <c r="F33" i="9"/>
  <c r="H32" i="9"/>
  <c r="E32" i="9" s="1"/>
  <c r="B32" i="9" s="1"/>
  <c r="G32" i="9"/>
  <c r="F32" i="9"/>
  <c r="H31" i="9"/>
  <c r="G31" i="9"/>
  <c r="F31" i="9"/>
  <c r="E31" i="9"/>
  <c r="B31" i="9" s="1"/>
  <c r="H30" i="9"/>
  <c r="G30" i="9"/>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H24" i="9"/>
  <c r="E24" i="9" s="1"/>
  <c r="B24" i="9" s="1"/>
  <c r="G24" i="9"/>
  <c r="F24" i="9"/>
  <c r="H23" i="9"/>
  <c r="G23" i="9"/>
  <c r="F23" i="9"/>
  <c r="E23" i="9"/>
  <c r="B23" i="9" s="1"/>
  <c r="H22" i="9"/>
  <c r="G22" i="9"/>
  <c r="E22" i="9" s="1"/>
  <c r="B22" i="9" s="1"/>
  <c r="F22" i="9"/>
  <c r="F21" i="9"/>
  <c r="F4" i="9"/>
  <c r="O3" i="9"/>
  <c r="G275" i="9" s="1"/>
  <c r="E275" i="9" s="1"/>
  <c r="B275" i="9" s="1"/>
  <c r="I3" i="9"/>
  <c r="H3" i="9"/>
  <c r="G3" i="9"/>
  <c r="D101" i="8"/>
  <c r="I36" i="3" s="1"/>
  <c r="D95" i="8"/>
  <c r="D90" i="8"/>
  <c r="D85" i="8"/>
  <c r="D80" i="8"/>
  <c r="D75" i="8"/>
  <c r="D70" i="8"/>
  <c r="D65" i="8"/>
  <c r="D60" i="8"/>
  <c r="D55" i="8"/>
  <c r="D50" i="8"/>
  <c r="D44" i="8"/>
  <c r="D36" i="8"/>
  <c r="D26" i="8"/>
  <c r="D24" i="8" s="1"/>
  <c r="C1499" i="1" s="1"/>
  <c r="D18" i="8"/>
  <c r="D8" i="8"/>
  <c r="D6" i="8" s="1"/>
  <c r="C1481" i="1"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E114" i="6" s="1"/>
  <c r="I27"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F250" i="5"/>
  <c r="E250" i="5"/>
  <c r="D250" i="5"/>
  <c r="F249" i="5"/>
  <c r="F248" i="5"/>
  <c r="F247" i="5"/>
  <c r="E246" i="5"/>
  <c r="E245" i="5" s="1"/>
  <c r="F245" i="5" s="1"/>
  <c r="D246" i="5"/>
  <c r="F246" i="5" s="1"/>
  <c r="D245" i="5"/>
  <c r="F244" i="5"/>
  <c r="F243" i="5"/>
  <c r="E242" i="5"/>
  <c r="D242" i="5"/>
  <c r="F242" i="5" s="1"/>
  <c r="F241" i="5"/>
  <c r="F240" i="5"/>
  <c r="E239" i="5"/>
  <c r="D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311" i="9" s="1"/>
  <c r="F205" i="5"/>
  <c r="F204" i="5"/>
  <c r="F203" i="5"/>
  <c r="F202" i="5"/>
  <c r="F201" i="5"/>
  <c r="F200" i="5"/>
  <c r="F199" i="5"/>
  <c r="E198" i="5"/>
  <c r="D198" i="5"/>
  <c r="F198" i="5" s="1"/>
  <c r="F197" i="5"/>
  <c r="F196" i="5"/>
  <c r="F195" i="5"/>
  <c r="F194" i="5"/>
  <c r="F193" i="5"/>
  <c r="F192" i="5"/>
  <c r="E191" i="5"/>
  <c r="D191" i="5"/>
  <c r="F191" i="5" s="1"/>
  <c r="E190" i="5"/>
  <c r="H310" i="9" s="1"/>
  <c r="F189" i="5"/>
  <c r="F188" i="5"/>
  <c r="F187" i="5"/>
  <c r="F186" i="5"/>
  <c r="F185" i="5"/>
  <c r="F184" i="5"/>
  <c r="F183" i="5"/>
  <c r="F182" i="5"/>
  <c r="F181" i="5"/>
  <c r="E180" i="5"/>
  <c r="E177" i="5" s="1"/>
  <c r="D180" i="5"/>
  <c r="F180" i="5" s="1"/>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D142" i="5"/>
  <c r="F142" i="5" s="1"/>
  <c r="F141" i="5"/>
  <c r="F140" i="5"/>
  <c r="F139" i="5"/>
  <c r="F138" i="5"/>
  <c r="F137" i="5"/>
  <c r="F136" i="5"/>
  <c r="F135" i="5"/>
  <c r="E135" i="5"/>
  <c r="E134" i="5" s="1"/>
  <c r="D1112" i="1" s="1"/>
  <c r="D135" i="5"/>
  <c r="D134" i="5"/>
  <c r="F134" i="5" s="1"/>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F86" i="5"/>
  <c r="F85" i="5"/>
  <c r="F84" i="5"/>
  <c r="F83" i="5"/>
  <c r="F82" i="5"/>
  <c r="F81" i="5"/>
  <c r="F80" i="5"/>
  <c r="F79" i="5"/>
  <c r="E79" i="5"/>
  <c r="E78" i="5" s="1"/>
  <c r="D79" i="5"/>
  <c r="D78" i="5"/>
  <c r="F78" i="5" s="1"/>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D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E580" i="4" s="1"/>
  <c r="D581" i="4"/>
  <c r="D580" i="4" s="1"/>
  <c r="F580" i="4" s="1"/>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E528" i="4" s="1"/>
  <c r="E636" i="4" s="1"/>
  <c r="D630" i="1" s="1"/>
  <c r="D529" i="4"/>
  <c r="F529" i="4" s="1"/>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22" i="4" s="1"/>
  <c r="E418" i="4"/>
  <c r="D418" i="4"/>
  <c r="F418" i="4" s="1"/>
  <c r="E417" i="4"/>
  <c r="E644" i="4" s="1"/>
  <c r="D638" i="1" s="1"/>
  <c r="G638" i="1" s="1"/>
  <c r="D417" i="4"/>
  <c r="D644" i="4" s="1"/>
  <c r="F644" i="4" s="1"/>
  <c r="E416" i="4"/>
  <c r="D416" i="4"/>
  <c r="D643" i="4" s="1"/>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D378" i="1"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51" i="4" s="1"/>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D300" i="4"/>
  <c r="F300" i="4" s="1"/>
  <c r="D299" i="4"/>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D263" i="4" s="1"/>
  <c r="F263" i="4" s="1"/>
  <c r="F267" i="4"/>
  <c r="F266" i="4"/>
  <c r="F265" i="4"/>
  <c r="F264" i="4"/>
  <c r="E264" i="4"/>
  <c r="D264" i="4"/>
  <c r="E263" i="4"/>
  <c r="D259" i="1" s="1"/>
  <c r="F262" i="4"/>
  <c r="F261" i="4"/>
  <c r="F260" i="4"/>
  <c r="E259" i="4"/>
  <c r="F259" i="4"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D224" i="4" s="1"/>
  <c r="F224" i="4" s="1"/>
  <c r="F230" i="4"/>
  <c r="F229" i="4"/>
  <c r="F228" i="4"/>
  <c r="E228" i="4"/>
  <c r="D228" i="4"/>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2" i="1" s="1"/>
  <c r="G192" i="1" s="1"/>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9" i="4" s="1"/>
  <c r="F168" i="4"/>
  <c r="F167" i="4"/>
  <c r="F166" i="4"/>
  <c r="F165" i="4"/>
  <c r="E164" i="4"/>
  <c r="D164" i="4"/>
  <c r="F162" i="4"/>
  <c r="F161" i="4"/>
  <c r="F160" i="4"/>
  <c r="E159" i="4"/>
  <c r="D159" i="4"/>
  <c r="F159" i="4" s="1"/>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F134" i="4"/>
  <c r="E134" i="4"/>
  <c r="D134" i="4"/>
  <c r="E133" i="4"/>
  <c r="D129" i="1" s="1"/>
  <c r="H129" i="1" s="1"/>
  <c r="D133" i="4"/>
  <c r="F132" i="4"/>
  <c r="F131" i="4"/>
  <c r="F130" i="4"/>
  <c r="F129" i="4"/>
  <c r="E128" i="4"/>
  <c r="D128" i="4"/>
  <c r="F128" i="4" s="1"/>
  <c r="F127" i="4"/>
  <c r="F126" i="4"/>
  <c r="E125" i="4"/>
  <c r="E124" i="4" s="1"/>
  <c r="D120" i="1" s="1"/>
  <c r="G120" i="1" s="1"/>
  <c r="D125" i="4"/>
  <c r="F125" i="4" s="1"/>
  <c r="D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2" i="1" s="1"/>
  <c r="F105" i="4"/>
  <c r="F104" i="4"/>
  <c r="F103" i="4"/>
  <c r="F102" i="4"/>
  <c r="F101" i="4"/>
  <c r="F100" i="4"/>
  <c r="F99" i="4"/>
  <c r="E98" i="4"/>
  <c r="D98" i="4"/>
  <c r="F98" i="4" s="1"/>
  <c r="F97" i="4"/>
  <c r="F96" i="4"/>
  <c r="F95" i="4"/>
  <c r="F94" i="4"/>
  <c r="F93" i="4"/>
  <c r="F92" i="4"/>
  <c r="E91" i="4"/>
  <c r="E82" i="4" s="1"/>
  <c r="D91" i="4"/>
  <c r="D82" i="4" s="1"/>
  <c r="F82"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D50" i="4" s="1"/>
  <c r="F50" i="4" s="1"/>
  <c r="F64" i="4"/>
  <c r="F63" i="4"/>
  <c r="F62" i="4"/>
  <c r="E62" i="4"/>
  <c r="D62" i="4"/>
  <c r="F61" i="4"/>
  <c r="F60" i="4"/>
  <c r="F59" i="4"/>
  <c r="E59" i="4"/>
  <c r="D59" i="4"/>
  <c r="F58" i="4"/>
  <c r="F57" i="4"/>
  <c r="F56" i="4"/>
  <c r="F55" i="4"/>
  <c r="F54" i="4"/>
  <c r="E54" i="4"/>
  <c r="D54" i="4"/>
  <c r="F53" i="4"/>
  <c r="F52" i="4"/>
  <c r="F51" i="4"/>
  <c r="E51" i="4"/>
  <c r="D51" i="4"/>
  <c r="E50" i="4"/>
  <c r="F49" i="4"/>
  <c r="F48" i="4"/>
  <c r="F47" i="4"/>
  <c r="F46" i="4"/>
  <c r="E45" i="4"/>
  <c r="E44" i="4" s="1"/>
  <c r="D40" i="1" s="1"/>
  <c r="G40" i="1"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H1576" i="1"/>
  <c r="G1576" i="1"/>
  <c r="C1576" i="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C1555" i="1"/>
  <c r="H1555" i="1" s="1"/>
  <c r="C1554" i="1"/>
  <c r="H1553" i="1"/>
  <c r="C1553" i="1"/>
  <c r="G1553" i="1" s="1"/>
  <c r="H1552" i="1"/>
  <c r="G1552" i="1"/>
  <c r="C1552" i="1"/>
  <c r="C1551" i="1"/>
  <c r="H1551" i="1" s="1"/>
  <c r="C1550" i="1"/>
  <c r="H1550" i="1" s="1"/>
  <c r="H1549" i="1"/>
  <c r="G1549" i="1"/>
  <c r="C1549" i="1"/>
  <c r="H1548" i="1"/>
  <c r="C1548" i="1"/>
  <c r="G1548" i="1" s="1"/>
  <c r="G1547" i="1"/>
  <c r="C1547" i="1"/>
  <c r="H1547" i="1" s="1"/>
  <c r="C1546" i="1"/>
  <c r="H1546" i="1" s="1"/>
  <c r="H1545" i="1"/>
  <c r="G1545" i="1"/>
  <c r="C1545" i="1"/>
  <c r="H1544" i="1"/>
  <c r="C1544" i="1"/>
  <c r="G1544" i="1" s="1"/>
  <c r="G1543" i="1"/>
  <c r="C1543" i="1"/>
  <c r="H1543" i="1" s="1"/>
  <c r="C1542" i="1"/>
  <c r="H1542" i="1" s="1"/>
  <c r="H1541" i="1"/>
  <c r="G1541" i="1"/>
  <c r="C1541" i="1"/>
  <c r="H1540" i="1"/>
  <c r="C1540" i="1"/>
  <c r="G1540" i="1" s="1"/>
  <c r="G1539" i="1"/>
  <c r="C1539" i="1"/>
  <c r="H1539" i="1" s="1"/>
  <c r="C1538" i="1"/>
  <c r="H1538" i="1" s="1"/>
  <c r="H1537" i="1"/>
  <c r="G1537" i="1"/>
  <c r="C1537" i="1"/>
  <c r="H1536" i="1"/>
  <c r="G1536" i="1"/>
  <c r="C1536" i="1"/>
  <c r="G1535" i="1"/>
  <c r="C1535" i="1"/>
  <c r="H1535" i="1" s="1"/>
  <c r="C1534" i="1"/>
  <c r="H1534" i="1" s="1"/>
  <c r="H1533" i="1"/>
  <c r="G1533" i="1"/>
  <c r="C1533" i="1"/>
  <c r="H1532" i="1"/>
  <c r="G1532" i="1"/>
  <c r="C1532" i="1"/>
  <c r="G1531" i="1"/>
  <c r="C1531" i="1"/>
  <c r="H1531" i="1" s="1"/>
  <c r="C1530" i="1"/>
  <c r="H1530" i="1" s="1"/>
  <c r="H1529" i="1"/>
  <c r="G1529" i="1"/>
  <c r="C1529" i="1"/>
  <c r="H1528" i="1"/>
  <c r="G1528" i="1"/>
  <c r="C1528" i="1"/>
  <c r="G1527" i="1"/>
  <c r="C1527" i="1"/>
  <c r="H1527" i="1" s="1"/>
  <c r="C1526" i="1"/>
  <c r="H1526" i="1" s="1"/>
  <c r="H1525" i="1"/>
  <c r="G1525" i="1"/>
  <c r="C1525" i="1"/>
  <c r="G1523" i="1"/>
  <c r="C1523" i="1"/>
  <c r="H1523" i="1" s="1"/>
  <c r="C1522" i="1"/>
  <c r="H1522" i="1" s="1"/>
  <c r="H1521" i="1"/>
  <c r="G1521" i="1"/>
  <c r="C1521" i="1"/>
  <c r="H1520" i="1"/>
  <c r="G1520" i="1"/>
  <c r="C1520" i="1"/>
  <c r="G1519" i="1"/>
  <c r="C1519" i="1"/>
  <c r="H1519" i="1" s="1"/>
  <c r="H1516" i="1"/>
  <c r="G1516" i="1"/>
  <c r="C1516" i="1"/>
  <c r="G1515" i="1"/>
  <c r="C1515" i="1"/>
  <c r="H1515" i="1" s="1"/>
  <c r="C1514" i="1"/>
  <c r="H1514" i="1" s="1"/>
  <c r="H1513" i="1"/>
  <c r="G1513" i="1"/>
  <c r="C1513" i="1"/>
  <c r="H1512" i="1"/>
  <c r="G1512" i="1"/>
  <c r="C1512" i="1"/>
  <c r="G1511" i="1"/>
  <c r="C1511" i="1"/>
  <c r="H1511" i="1" s="1"/>
  <c r="C1510" i="1"/>
  <c r="H1510" i="1" s="1"/>
  <c r="H1509" i="1"/>
  <c r="G1509" i="1"/>
  <c r="C1509" i="1"/>
  <c r="H1508" i="1"/>
  <c r="C1508" i="1"/>
  <c r="G1508" i="1" s="1"/>
  <c r="C1507" i="1"/>
  <c r="H1507" i="1" s="1"/>
  <c r="C1506" i="1"/>
  <c r="H1506" i="1" s="1"/>
  <c r="H1505" i="1"/>
  <c r="G1505" i="1"/>
  <c r="C1505" i="1"/>
  <c r="H1504" i="1"/>
  <c r="G1504" i="1"/>
  <c r="C1504" i="1"/>
  <c r="G1503" i="1"/>
  <c r="C1503" i="1"/>
  <c r="H1503" i="1" s="1"/>
  <c r="C1502" i="1"/>
  <c r="H1502" i="1" s="1"/>
  <c r="C1501" i="1"/>
  <c r="H1501" i="1" s="1"/>
  <c r="H1500" i="1"/>
  <c r="G1500" i="1"/>
  <c r="C1500" i="1"/>
  <c r="C1498" i="1"/>
  <c r="H1498" i="1" s="1"/>
  <c r="H1497" i="1"/>
  <c r="G1497" i="1"/>
  <c r="C1497" i="1"/>
  <c r="H1496" i="1"/>
  <c r="G1496" i="1"/>
  <c r="C1496" i="1"/>
  <c r="G1495" i="1"/>
  <c r="C1495" i="1"/>
  <c r="H1495" i="1" s="1"/>
  <c r="C1494" i="1"/>
  <c r="H1494" i="1" s="1"/>
  <c r="H1493" i="1"/>
  <c r="G1493" i="1"/>
  <c r="C1493" i="1"/>
  <c r="C1492" i="1"/>
  <c r="H1492" i="1" s="1"/>
  <c r="C1491" i="1"/>
  <c r="H1491" i="1" s="1"/>
  <c r="C1490" i="1"/>
  <c r="H1490" i="1" s="1"/>
  <c r="H1489" i="1"/>
  <c r="C1489" i="1"/>
  <c r="G1489" i="1" s="1"/>
  <c r="H1488" i="1"/>
  <c r="G1488" i="1"/>
  <c r="C1488" i="1"/>
  <c r="G1487" i="1"/>
  <c r="C1487" i="1"/>
  <c r="H1487" i="1" s="1"/>
  <c r="C1486" i="1"/>
  <c r="H1486" i="1" s="1"/>
  <c r="H1485" i="1"/>
  <c r="G1485" i="1"/>
  <c r="C1485" i="1"/>
  <c r="C1484" i="1"/>
  <c r="H1484" i="1" s="1"/>
  <c r="C1482" i="1"/>
  <c r="H1482" i="1" s="1"/>
  <c r="H1480" i="1"/>
  <c r="G1480" i="1"/>
  <c r="C1480" i="1"/>
  <c r="D1479" i="1"/>
  <c r="C1479" i="1"/>
  <c r="H1479" i="1" s="1"/>
  <c r="G1478" i="1"/>
  <c r="D1478" i="1"/>
  <c r="J1478" i="1" s="1"/>
  <c r="C1478" i="1"/>
  <c r="H1478" i="1" s="1"/>
  <c r="D1477" i="1"/>
  <c r="C1477" i="1"/>
  <c r="H1477" i="1" s="1"/>
  <c r="G1476" i="1"/>
  <c r="I1476" i="1" s="1"/>
  <c r="D1476" i="1"/>
  <c r="J1476" i="1" s="1"/>
  <c r="C1476" i="1"/>
  <c r="H1476" i="1" s="1"/>
  <c r="G1475" i="1"/>
  <c r="D1475" i="1"/>
  <c r="C1475" i="1"/>
  <c r="H1475" i="1" s="1"/>
  <c r="D1474" i="1"/>
  <c r="C1474" i="1"/>
  <c r="H1474" i="1" s="1"/>
  <c r="G1473" i="1"/>
  <c r="I1473" i="1" s="1"/>
  <c r="D1473" i="1"/>
  <c r="J1473" i="1" s="1"/>
  <c r="C1473" i="1"/>
  <c r="H1473" i="1" s="1"/>
  <c r="D1472" i="1"/>
  <c r="C1472" i="1"/>
  <c r="H1472" i="1" s="1"/>
  <c r="G1471" i="1"/>
  <c r="I1471" i="1" s="1"/>
  <c r="D1471" i="1"/>
  <c r="J1471" i="1" s="1"/>
  <c r="C1471" i="1"/>
  <c r="H1471" i="1" s="1"/>
  <c r="G1470" i="1"/>
  <c r="D1470" i="1"/>
  <c r="C1470" i="1"/>
  <c r="H1470" i="1" s="1"/>
  <c r="G1469" i="1"/>
  <c r="D1469" i="1"/>
  <c r="C1469" i="1"/>
  <c r="H1469" i="1" s="1"/>
  <c r="D1468" i="1"/>
  <c r="C1468" i="1"/>
  <c r="H1468" i="1" s="1"/>
  <c r="G1467" i="1"/>
  <c r="D1467" i="1"/>
  <c r="J1467" i="1" s="1"/>
  <c r="C1467" i="1"/>
  <c r="H1467" i="1" s="1"/>
  <c r="D1466" i="1"/>
  <c r="C1466" i="1"/>
  <c r="H1466" i="1" s="1"/>
  <c r="G1465" i="1"/>
  <c r="I1465" i="1" s="1"/>
  <c r="D1465" i="1"/>
  <c r="J1465" i="1" s="1"/>
  <c r="C1465" i="1"/>
  <c r="H1465" i="1" s="1"/>
  <c r="D1464" i="1"/>
  <c r="C1464" i="1"/>
  <c r="H1464" i="1" s="1"/>
  <c r="G1463" i="1"/>
  <c r="D1463" i="1"/>
  <c r="J1463" i="1" s="1"/>
  <c r="C1463" i="1"/>
  <c r="H1463" i="1" s="1"/>
  <c r="D1462" i="1"/>
  <c r="C1462" i="1"/>
  <c r="H1462" i="1" s="1"/>
  <c r="D1461" i="1"/>
  <c r="C1461" i="1"/>
  <c r="H1461" i="1" s="1"/>
  <c r="G1460" i="1"/>
  <c r="I1460" i="1" s="1"/>
  <c r="D1460" i="1"/>
  <c r="J1460" i="1" s="1"/>
  <c r="C1460" i="1"/>
  <c r="H1460" i="1" s="1"/>
  <c r="D1459" i="1"/>
  <c r="C1459" i="1"/>
  <c r="H1459" i="1" s="1"/>
  <c r="G1458" i="1"/>
  <c r="D1458" i="1"/>
  <c r="J1458" i="1" s="1"/>
  <c r="C1458" i="1"/>
  <c r="H1458" i="1" s="1"/>
  <c r="D1457" i="1"/>
  <c r="C1457" i="1"/>
  <c r="H1457" i="1" s="1"/>
  <c r="D1456" i="1"/>
  <c r="J1456" i="1" s="1"/>
  <c r="C1456" i="1"/>
  <c r="H1456" i="1" s="1"/>
  <c r="D1455" i="1"/>
  <c r="C1455" i="1"/>
  <c r="H1455" i="1" s="1"/>
  <c r="D1454" i="1"/>
  <c r="C1454" i="1"/>
  <c r="H1454" i="1" s="1"/>
  <c r="D1453" i="1"/>
  <c r="G1452" i="1"/>
  <c r="D1452" i="1"/>
  <c r="J1452" i="1" s="1"/>
  <c r="C1452" i="1"/>
  <c r="H1452" i="1" s="1"/>
  <c r="D1451" i="1"/>
  <c r="C1451" i="1"/>
  <c r="H1451" i="1" s="1"/>
  <c r="G1450" i="1"/>
  <c r="I1450" i="1" s="1"/>
  <c r="D1450" i="1"/>
  <c r="J1450" i="1" s="1"/>
  <c r="C1450" i="1"/>
  <c r="H1450" i="1" s="1"/>
  <c r="D1449" i="1"/>
  <c r="C1449" i="1"/>
  <c r="H1449" i="1" s="1"/>
  <c r="G1448" i="1"/>
  <c r="D1448" i="1"/>
  <c r="J1448" i="1" s="1"/>
  <c r="C1448" i="1"/>
  <c r="H1448" i="1" s="1"/>
  <c r="D1447" i="1"/>
  <c r="C1447" i="1"/>
  <c r="H1447" i="1" s="1"/>
  <c r="G1446" i="1"/>
  <c r="D1446" i="1"/>
  <c r="J1446" i="1" s="1"/>
  <c r="C1446" i="1"/>
  <c r="H1446" i="1" s="1"/>
  <c r="H1445" i="1"/>
  <c r="G1445" i="1"/>
  <c r="D1445" i="1"/>
  <c r="C1445" i="1"/>
  <c r="J1445" i="1" s="1"/>
  <c r="D1444" i="1"/>
  <c r="G1444" i="1" s="1"/>
  <c r="I1444" i="1" s="1"/>
  <c r="C1444" i="1"/>
  <c r="H1444" i="1" s="1"/>
  <c r="H1443" i="1"/>
  <c r="D1443" i="1"/>
  <c r="C1443" i="1"/>
  <c r="G1443" i="1" s="1"/>
  <c r="I1443" i="1" s="1"/>
  <c r="D1442" i="1"/>
  <c r="J1442" i="1" s="1"/>
  <c r="C1442" i="1"/>
  <c r="H1442" i="1" s="1"/>
  <c r="H1441" i="1"/>
  <c r="D1441" i="1"/>
  <c r="C1441" i="1"/>
  <c r="G1441" i="1" s="1"/>
  <c r="I1441" i="1" s="1"/>
  <c r="D1440" i="1"/>
  <c r="C1440" i="1"/>
  <c r="H1440" i="1" s="1"/>
  <c r="H1439" i="1"/>
  <c r="D1439" i="1"/>
  <c r="C1439" i="1"/>
  <c r="G1439" i="1" s="1"/>
  <c r="I1439" i="1" s="1"/>
  <c r="H1438" i="1"/>
  <c r="D1438" i="1"/>
  <c r="C1438" i="1"/>
  <c r="G1438" i="1" s="1"/>
  <c r="H1437" i="1"/>
  <c r="D1437" i="1"/>
  <c r="C1437" i="1"/>
  <c r="G1437" i="1" s="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H1413" i="1"/>
  <c r="D1413" i="1"/>
  <c r="C1413" i="1"/>
  <c r="G1413" i="1" s="1"/>
  <c r="H1412" i="1"/>
  <c r="D1412" i="1"/>
  <c r="C1412" i="1"/>
  <c r="G1412" i="1" s="1"/>
  <c r="H1411" i="1"/>
  <c r="D1411" i="1"/>
  <c r="C1411" i="1"/>
  <c r="G1411" i="1" s="1"/>
  <c r="H1410" i="1"/>
  <c r="D1410" i="1"/>
  <c r="C1410" i="1"/>
  <c r="G1410" i="1" s="1"/>
  <c r="H1409" i="1"/>
  <c r="D1409" i="1"/>
  <c r="C1409" i="1"/>
  <c r="G1409" i="1" s="1"/>
  <c r="D1408" i="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D1383" i="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1" i="1" s="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D1232" i="1"/>
  <c r="H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D1224" i="1"/>
  <c r="G1224" i="1" s="1"/>
  <c r="C1224" i="1"/>
  <c r="D1223" i="1"/>
  <c r="G1223" i="1" s="1"/>
  <c r="C1223" i="1"/>
  <c r="H1222" i="1"/>
  <c r="D1222" i="1"/>
  <c r="G1222" i="1" s="1"/>
  <c r="C1222" i="1"/>
  <c r="H1221" i="1"/>
  <c r="G1221" i="1"/>
  <c r="D1221" i="1"/>
  <c r="C1221" i="1"/>
  <c r="H1220" i="1"/>
  <c r="G1220" i="1"/>
  <c r="D1220" i="1"/>
  <c r="C1220" i="1"/>
  <c r="H1219" i="1"/>
  <c r="G1219" i="1"/>
  <c r="D1219" i="1"/>
  <c r="C1219" i="1"/>
  <c r="H1218" i="1"/>
  <c r="G1218" i="1"/>
  <c r="D1218" i="1"/>
  <c r="C1218" i="1"/>
  <c r="G1217" i="1"/>
  <c r="D1217" i="1"/>
  <c r="H1217" i="1" s="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H1156" i="1" s="1"/>
  <c r="C1156" i="1"/>
  <c r="H1155" i="1"/>
  <c r="D1155" i="1"/>
  <c r="G1155" i="1" s="1"/>
  <c r="C1155" i="1"/>
  <c r="H1154" i="1"/>
  <c r="D1154" i="1"/>
  <c r="G1154" i="1" s="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D1138" i="1"/>
  <c r="H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D1064" i="1"/>
  <c r="G1064" i="1" s="1"/>
  <c r="C1064" i="1"/>
  <c r="H1063" i="1"/>
  <c r="G1063" i="1"/>
  <c r="D1063" i="1"/>
  <c r="C1063" i="1"/>
  <c r="H1062" i="1"/>
  <c r="D1062" i="1"/>
  <c r="G1062" i="1" s="1"/>
  <c r="C1062" i="1"/>
  <c r="H1061" i="1"/>
  <c r="G1061" i="1"/>
  <c r="D1061" i="1"/>
  <c r="C1061" i="1"/>
  <c r="H1060" i="1"/>
  <c r="G1060" i="1"/>
  <c r="D1060" i="1"/>
  <c r="C1060" i="1"/>
  <c r="H1059" i="1"/>
  <c r="G1059" i="1"/>
  <c r="D1059" i="1"/>
  <c r="C1059" i="1"/>
  <c r="H1058" i="1"/>
  <c r="G1058" i="1"/>
  <c r="D1058" i="1"/>
  <c r="C1058" i="1"/>
  <c r="H1057" i="1"/>
  <c r="G1057" i="1"/>
  <c r="D1057" i="1"/>
  <c r="C1057" i="1"/>
  <c r="D1056" i="1"/>
  <c r="G1056" i="1" s="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D1032" i="1"/>
  <c r="G1032" i="1" s="1"/>
  <c r="C1032" i="1"/>
  <c r="H1031" i="1"/>
  <c r="G1031" i="1"/>
  <c r="D1031" i="1"/>
  <c r="C1031" i="1"/>
  <c r="G1030" i="1"/>
  <c r="D1030" i="1"/>
  <c r="H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D1014" i="1"/>
  <c r="G1014" i="1" s="1"/>
  <c r="C1014"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D1006" i="1"/>
  <c r="G1006" i="1" s="1"/>
  <c r="C1006" i="1"/>
  <c r="H1005" i="1"/>
  <c r="G1005" i="1"/>
  <c r="D1005" i="1"/>
  <c r="C1005" i="1"/>
  <c r="H1004" i="1"/>
  <c r="D1004" i="1"/>
  <c r="G1004" i="1" s="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G997" i="1"/>
  <c r="D997" i="1"/>
  <c r="H997"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H644" i="1"/>
  <c r="G644" i="1"/>
  <c r="D644" i="1"/>
  <c r="C644" i="1"/>
  <c r="D643" i="1"/>
  <c r="H643" i="1" s="1"/>
  <c r="C643" i="1"/>
  <c r="H642" i="1"/>
  <c r="G642" i="1"/>
  <c r="D642" i="1"/>
  <c r="C642" i="1"/>
  <c r="D641" i="1"/>
  <c r="H641" i="1" s="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D413" i="1"/>
  <c r="G413" i="1" s="1"/>
  <c r="C413" i="1"/>
  <c r="C412" i="1"/>
  <c r="D411" i="1"/>
  <c r="H411" i="1" s="1"/>
  <c r="C411" i="1"/>
  <c r="H406" i="1"/>
  <c r="D406" i="1"/>
  <c r="G406" i="1" s="1"/>
  <c r="C406" i="1"/>
  <c r="H405" i="1"/>
  <c r="D405" i="1"/>
  <c r="G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D292" i="1"/>
  <c r="G292" i="1" s="1"/>
  <c r="C292" i="1"/>
  <c r="H291" i="1"/>
  <c r="G291" i="1"/>
  <c r="D291" i="1"/>
  <c r="C291" i="1"/>
  <c r="H290" i="1"/>
  <c r="G290" i="1"/>
  <c r="D290" i="1"/>
  <c r="C290" i="1"/>
  <c r="H289"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D190" i="1"/>
  <c r="G190" i="1" s="1"/>
  <c r="C190" i="1"/>
  <c r="H189" i="1"/>
  <c r="D189" i="1"/>
  <c r="G189" i="1" s="1"/>
  <c r="C189" i="1"/>
  <c r="H188" i="1"/>
  <c r="G188" i="1"/>
  <c r="D188" i="1"/>
  <c r="C188" i="1"/>
  <c r="H187" i="1"/>
  <c r="D187" i="1"/>
  <c r="G187" i="1" s="1"/>
  <c r="C187" i="1"/>
  <c r="H186" i="1"/>
  <c r="G186" i="1"/>
  <c r="D186" i="1"/>
  <c r="C186" i="1"/>
  <c r="H185" i="1"/>
  <c r="G185" i="1"/>
  <c r="D185" i="1"/>
  <c r="C185" i="1"/>
  <c r="D184" i="1"/>
  <c r="G184" i="1" s="1"/>
  <c r="C184" i="1"/>
  <c r="H183" i="1"/>
  <c r="G183" i="1"/>
  <c r="D183" i="1"/>
  <c r="C183" i="1"/>
  <c r="D182" i="1"/>
  <c r="H182" i="1" s="1"/>
  <c r="C182" i="1"/>
  <c r="D181" i="1"/>
  <c r="H181" i="1" s="1"/>
  <c r="C181" i="1"/>
  <c r="H180" i="1"/>
  <c r="G180" i="1"/>
  <c r="D180" i="1"/>
  <c r="C180" i="1"/>
  <c r="D179" i="1"/>
  <c r="H179" i="1" s="1"/>
  <c r="C179" i="1"/>
  <c r="H178" i="1"/>
  <c r="G178" i="1"/>
  <c r="D178" i="1"/>
  <c r="C178" i="1"/>
  <c r="H177" i="1"/>
  <c r="G177" i="1"/>
  <c r="D177" i="1"/>
  <c r="C177" i="1"/>
  <c r="H176" i="1"/>
  <c r="G176" i="1"/>
  <c r="D176" i="1"/>
  <c r="C176" i="1"/>
  <c r="H175" i="1"/>
  <c r="G175" i="1"/>
  <c r="D175" i="1"/>
  <c r="C175" i="1"/>
  <c r="H174" i="1"/>
  <c r="D174" i="1"/>
  <c r="G174" i="1" s="1"/>
  <c r="C174" i="1"/>
  <c r="C173" i="1"/>
  <c r="H172" i="1"/>
  <c r="D172" i="1"/>
  <c r="G172" i="1" s="1"/>
  <c r="C172" i="1"/>
  <c r="H171" i="1"/>
  <c r="G171" i="1"/>
  <c r="D171" i="1"/>
  <c r="C171" i="1"/>
  <c r="H170" i="1"/>
  <c r="D170" i="1"/>
  <c r="G170" i="1" s="1"/>
  <c r="C170" i="1"/>
  <c r="H169" i="1"/>
  <c r="D169" i="1"/>
  <c r="G169" i="1" s="1"/>
  <c r="C169" i="1"/>
  <c r="H168" i="1"/>
  <c r="G168" i="1"/>
  <c r="D168" i="1"/>
  <c r="C168" i="1"/>
  <c r="H167" i="1"/>
  <c r="D167" i="1"/>
  <c r="G167" i="1" s="1"/>
  <c r="C167" i="1"/>
  <c r="H166" i="1"/>
  <c r="D166" i="1"/>
  <c r="G166" i="1" s="1"/>
  <c r="C166"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D157" i="1"/>
  <c r="H157" i="1" s="1"/>
  <c r="C157" i="1"/>
  <c r="H156" i="1"/>
  <c r="G156" i="1"/>
  <c r="D156" i="1"/>
  <c r="C156" i="1"/>
  <c r="D155" i="1"/>
  <c r="H155" i="1" s="1"/>
  <c r="C155" i="1"/>
  <c r="H154" i="1"/>
  <c r="D154" i="1"/>
  <c r="G154" i="1" s="1"/>
  <c r="C154" i="1"/>
  <c r="H153" i="1"/>
  <c r="G153" i="1"/>
  <c r="D153" i="1"/>
  <c r="C153" i="1"/>
  <c r="H152" i="1"/>
  <c r="G152" i="1"/>
  <c r="D152" i="1"/>
  <c r="C152" i="1"/>
  <c r="H151" i="1"/>
  <c r="G151" i="1"/>
  <c r="D151" i="1"/>
  <c r="C151" i="1"/>
  <c r="H150" i="1"/>
  <c r="D150" i="1"/>
  <c r="G150" i="1" s="1"/>
  <c r="C150" i="1"/>
  <c r="H149"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H132" i="1" s="1"/>
  <c r="C132" i="1"/>
  <c r="D131" i="1"/>
  <c r="H131" i="1" s="1"/>
  <c r="C131" i="1"/>
  <c r="D130" i="1"/>
  <c r="H130" i="1" s="1"/>
  <c r="C130" i="1"/>
  <c r="C129" i="1"/>
  <c r="H128" i="1"/>
  <c r="G128" i="1"/>
  <c r="D128" i="1"/>
  <c r="C128" i="1"/>
  <c r="H127" i="1"/>
  <c r="G127" i="1"/>
  <c r="D127" i="1"/>
  <c r="C127" i="1"/>
  <c r="H126" i="1"/>
  <c r="G126" i="1"/>
  <c r="D126" i="1"/>
  <c r="C126" i="1"/>
  <c r="D125" i="1"/>
  <c r="H125" i="1" s="1"/>
  <c r="C125" i="1"/>
  <c r="D124" i="1"/>
  <c r="H124" i="1" s="1"/>
  <c r="C124" i="1"/>
  <c r="D123" i="1"/>
  <c r="H123" i="1" s="1"/>
  <c r="C123" i="1"/>
  <c r="D122" i="1"/>
  <c r="H122" i="1" s="1"/>
  <c r="C122" i="1"/>
  <c r="D121" i="1"/>
  <c r="H121" i="1" s="1"/>
  <c r="C121" i="1"/>
  <c r="H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30" i="3" l="1"/>
  <c r="C1453" i="1"/>
  <c r="H1453" i="1" s="1"/>
  <c r="G1456" i="1"/>
  <c r="I1456" i="1" s="1"/>
  <c r="D5" i="7"/>
  <c r="C1436" i="1" s="1"/>
  <c r="B215" i="9"/>
  <c r="E296" i="9"/>
  <c r="B296" i="9" s="1"/>
  <c r="E287" i="9"/>
  <c r="B287" i="9" s="1"/>
  <c r="E294" i="9"/>
  <c r="B294" i="9" s="1"/>
  <c r="G1414" i="1"/>
  <c r="G1507" i="1"/>
  <c r="G1501" i="1"/>
  <c r="G1492" i="1"/>
  <c r="G1491" i="1"/>
  <c r="H1481" i="1"/>
  <c r="G1481" i="1"/>
  <c r="G1484" i="1"/>
  <c r="C1483" i="1"/>
  <c r="G1266" i="1"/>
  <c r="G1241" i="1"/>
  <c r="H1223" i="1"/>
  <c r="G1232" i="1"/>
  <c r="G1216" i="1"/>
  <c r="H1216" i="1"/>
  <c r="E238" i="5"/>
  <c r="F239" i="5"/>
  <c r="E293" i="9"/>
  <c r="B293" i="9" s="1"/>
  <c r="G1156" i="1"/>
  <c r="E289" i="9"/>
  <c r="B289" i="9" s="1"/>
  <c r="G1138" i="1"/>
  <c r="H1056" i="1"/>
  <c r="G1440" i="1"/>
  <c r="I1440" i="1" s="1"/>
  <c r="E12" i="5"/>
  <c r="D1013" i="1"/>
  <c r="G710" i="1"/>
  <c r="G649" i="1"/>
  <c r="G647" i="1"/>
  <c r="G643" i="1"/>
  <c r="G645" i="1"/>
  <c r="G641" i="1"/>
  <c r="G404" i="1"/>
  <c r="G411" i="1"/>
  <c r="G378" i="1"/>
  <c r="H378" i="1"/>
  <c r="F383" i="4"/>
  <c r="E363" i="4"/>
  <c r="D358" i="1" s="1"/>
  <c r="D364" i="1"/>
  <c r="G371" i="1"/>
  <c r="E350" i="4"/>
  <c r="D345" i="1" s="1"/>
  <c r="F369" i="4"/>
  <c r="G288" i="1"/>
  <c r="E643" i="4"/>
  <c r="D637" i="1" s="1"/>
  <c r="F416" i="4"/>
  <c r="D412" i="1"/>
  <c r="H638" i="1"/>
  <c r="G260" i="1"/>
  <c r="G262" i="1"/>
  <c r="E252" i="4"/>
  <c r="H184" i="1"/>
  <c r="G182" i="1"/>
  <c r="E45" i="9"/>
  <c r="B45" i="9" s="1"/>
  <c r="G181" i="1"/>
  <c r="F220" i="9"/>
  <c r="B220" i="9" s="1"/>
  <c r="E44" i="9"/>
  <c r="B44" i="9" s="1"/>
  <c r="G179" i="1"/>
  <c r="D173" i="1"/>
  <c r="G173" i="1" s="1"/>
  <c r="G165" i="1"/>
  <c r="H165" i="1"/>
  <c r="E163" i="4"/>
  <c r="D159" i="1" s="1"/>
  <c r="F164" i="4"/>
  <c r="G155" i="1"/>
  <c r="G157" i="1"/>
  <c r="E152" i="4"/>
  <c r="D148" i="1" s="1"/>
  <c r="G148" i="1" s="1"/>
  <c r="F153" i="4"/>
  <c r="G132" i="1"/>
  <c r="G129" i="1"/>
  <c r="G130" i="1"/>
  <c r="G131" i="1"/>
  <c r="F133" i="4"/>
  <c r="G124" i="1"/>
  <c r="G125" i="1"/>
  <c r="G123" i="1"/>
  <c r="G121" i="1"/>
  <c r="G122" i="1"/>
  <c r="G108" i="1"/>
  <c r="G113" i="1"/>
  <c r="B38" i="9"/>
  <c r="E30" i="9"/>
  <c r="B30" i="9" s="1"/>
  <c r="G1112" i="1"/>
  <c r="H1112" i="1"/>
  <c r="H1499" i="1"/>
  <c r="G1499" i="1"/>
  <c r="H192" i="1"/>
  <c r="I1452" i="1"/>
  <c r="I1467" i="1"/>
  <c r="I1446" i="1"/>
  <c r="I1478" i="1"/>
  <c r="I1448" i="1"/>
  <c r="I1458" i="1"/>
  <c r="I1463" i="1"/>
  <c r="J1440" i="1"/>
  <c r="J1444" i="1"/>
  <c r="C46" i="1"/>
  <c r="C220" i="1"/>
  <c r="C259" i="1"/>
  <c r="C637" i="1"/>
  <c r="G1442" i="1"/>
  <c r="I1442"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H1554" i="1"/>
  <c r="G1554" i="1"/>
  <c r="H1558" i="1"/>
  <c r="G1558" i="1"/>
  <c r="H1562" i="1"/>
  <c r="G1562" i="1"/>
  <c r="H1566" i="1"/>
  <c r="G1566" i="1"/>
  <c r="H1570" i="1"/>
  <c r="G1570" i="1"/>
  <c r="H1574" i="1"/>
  <c r="G1574" i="1"/>
  <c r="H1578" i="1"/>
  <c r="G1578" i="1"/>
  <c r="H20" i="3"/>
  <c r="H308" i="9"/>
  <c r="E176" i="5"/>
  <c r="E141" i="6"/>
  <c r="I24" i="3"/>
  <c r="H25" i="3"/>
  <c r="F35" i="6"/>
  <c r="D522" i="1"/>
  <c r="J1439" i="1"/>
  <c r="J1441" i="1"/>
  <c r="J1443" i="1"/>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F124" i="4"/>
  <c r="F196" i="4"/>
  <c r="E635" i="4"/>
  <c r="D629" i="1" s="1"/>
  <c r="G311" i="9"/>
  <c r="E311" i="9" s="1"/>
  <c r="B311" i="9" s="1"/>
  <c r="F206" i="5"/>
  <c r="G1551" i="1"/>
  <c r="G1555" i="1"/>
  <c r="E6" i="4"/>
  <c r="F152" i="4"/>
  <c r="F69" i="5"/>
  <c r="D7" i="4"/>
  <c r="F65" i="4"/>
  <c r="F91" i="4"/>
  <c r="D139" i="4"/>
  <c r="D163" i="4"/>
  <c r="F231" i="4"/>
  <c r="D344" i="4"/>
  <c r="D396" i="4"/>
  <c r="D421" i="4"/>
  <c r="D515" i="4"/>
  <c r="D567" i="4"/>
  <c r="F581" i="4"/>
  <c r="F603" i="4"/>
  <c r="D625" i="4"/>
  <c r="D87" i="5"/>
  <c r="D68" i="5" s="1"/>
  <c r="D176" i="5"/>
  <c r="D190" i="5"/>
  <c r="D238" i="5"/>
  <c r="D258" i="5"/>
  <c r="D5" i="6"/>
  <c r="D89" i="6"/>
  <c r="D114" i="6"/>
  <c r="E5" i="7"/>
  <c r="D49" i="8"/>
  <c r="D106" i="4"/>
  <c r="F268" i="4"/>
  <c r="D311" i="4"/>
  <c r="D363" i="4"/>
  <c r="F417" i="4"/>
  <c r="D472" i="4"/>
  <c r="D484" i="4"/>
  <c r="F12" i="5"/>
  <c r="E87" i="5"/>
  <c r="D1065" i="1" s="1"/>
  <c r="F88" i="5"/>
  <c r="D118" i="5"/>
  <c r="F177" i="5"/>
  <c r="E146" i="5"/>
  <c r="E291" i="9"/>
  <c r="B291" i="9" s="1"/>
  <c r="F115" i="6"/>
  <c r="H21" i="9"/>
  <c r="G21" i="9"/>
  <c r="E308" i="9"/>
  <c r="B308" i="9" s="1"/>
  <c r="D129" i="6"/>
  <c r="D42" i="8"/>
  <c r="E125" i="9"/>
  <c r="B125" i="9" s="1"/>
  <c r="B131" i="9"/>
  <c r="E133" i="9"/>
  <c r="B133" i="9" s="1"/>
  <c r="G281" i="9"/>
  <c r="E281" i="9" s="1"/>
  <c r="B281" i="9" s="1"/>
  <c r="G280" i="9"/>
  <c r="E280" i="9" s="1"/>
  <c r="B280" i="9" s="1"/>
  <c r="G279" i="9"/>
  <c r="E279" i="9" s="1"/>
  <c r="B279" i="9" s="1"/>
  <c r="G166" i="9"/>
  <c r="H165" i="9"/>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1" i="9"/>
  <c r="E161" i="9" s="1"/>
  <c r="B161" i="9" s="1"/>
  <c r="G209" i="9"/>
  <c r="E209" i="9" s="1"/>
  <c r="B209" i="9" s="1"/>
  <c r="G205" i="9"/>
  <c r="E205" i="9" s="1"/>
  <c r="B205" i="9" s="1"/>
  <c r="G201" i="9"/>
  <c r="E201" i="9" s="1"/>
  <c r="B201" i="9" s="1"/>
  <c r="G197" i="9"/>
  <c r="E197" i="9" s="1"/>
  <c r="B197" i="9" s="1"/>
  <c r="G193" i="9"/>
  <c r="E193" i="9" s="1"/>
  <c r="B193" i="9" s="1"/>
  <c r="G192" i="9"/>
  <c r="E192" i="9" s="1"/>
  <c r="G162" i="9"/>
  <c r="E162" i="9" s="1"/>
  <c r="B162" i="9" s="1"/>
  <c r="G210" i="9"/>
  <c r="E210" i="9" s="1"/>
  <c r="B210" i="9" s="1"/>
  <c r="G206" i="9"/>
  <c r="E206" i="9" s="1"/>
  <c r="B206" i="9" s="1"/>
  <c r="G202" i="9"/>
  <c r="E202" i="9" s="1"/>
  <c r="B202" i="9" s="1"/>
  <c r="G198" i="9"/>
  <c r="E198" i="9" s="1"/>
  <c r="B198" i="9" s="1"/>
  <c r="G194" i="9"/>
  <c r="E194" i="9" s="1"/>
  <c r="B194" i="9" s="1"/>
  <c r="G163" i="9"/>
  <c r="E163" i="9" s="1"/>
  <c r="B163" i="9" s="1"/>
  <c r="M213" i="9"/>
  <c r="G211" i="9"/>
  <c r="E211" i="9" s="1"/>
  <c r="B211" i="9" s="1"/>
  <c r="G207" i="9"/>
  <c r="E207" i="9" s="1"/>
  <c r="B207" i="9" s="1"/>
  <c r="G203" i="9"/>
  <c r="E203" i="9" s="1"/>
  <c r="B203" i="9" s="1"/>
  <c r="G199" i="9"/>
  <c r="E199" i="9" s="1"/>
  <c r="B199" i="9" s="1"/>
  <c r="G195" i="9"/>
  <c r="E195" i="9" s="1"/>
  <c r="B195" i="9" s="1"/>
  <c r="G164" i="9"/>
  <c r="E164" i="9" s="1"/>
  <c r="B164" i="9" s="1"/>
  <c r="I10" i="9"/>
  <c r="B123" i="9"/>
  <c r="B127" i="9"/>
  <c r="B139" i="9"/>
  <c r="B219" i="9"/>
  <c r="B222" i="9"/>
  <c r="B226" i="9"/>
  <c r="B230" i="9"/>
  <c r="B234" i="9"/>
  <c r="B238" i="9"/>
  <c r="B242" i="9"/>
  <c r="B246" i="9"/>
  <c r="B250" i="9"/>
  <c r="B254" i="9"/>
  <c r="B258" i="9"/>
  <c r="B262" i="9"/>
  <c r="B266" i="9"/>
  <c r="B270" i="9"/>
  <c r="B214" i="9"/>
  <c r="E273" i="9"/>
  <c r="B273" i="9" s="1"/>
  <c r="E288" i="9"/>
  <c r="B288" i="9" s="1"/>
  <c r="B218" i="9"/>
  <c r="E283" i="9"/>
  <c r="B283" i="9" s="1"/>
  <c r="E292" i="9"/>
  <c r="B292" i="9" s="1"/>
  <c r="H29" i="3" l="1"/>
  <c r="G316" i="9"/>
  <c r="E316" i="9" s="1"/>
  <c r="B316" i="9" s="1"/>
  <c r="H1483" i="1"/>
  <c r="G1483" i="1"/>
  <c r="E237" i="5"/>
  <c r="D1215" i="1"/>
  <c r="G1013" i="1"/>
  <c r="H1013" i="1"/>
  <c r="E7" i="5"/>
  <c r="D990" i="1"/>
  <c r="B192" i="9"/>
  <c r="H364" i="1"/>
  <c r="G364" i="1"/>
  <c r="E407" i="4"/>
  <c r="D402" i="1" s="1"/>
  <c r="E408" i="4"/>
  <c r="D403" i="1" s="1"/>
  <c r="H412" i="1"/>
  <c r="G412" i="1"/>
  <c r="F643" i="4"/>
  <c r="F252" i="4"/>
  <c r="D248" i="1"/>
  <c r="H173" i="1"/>
  <c r="E151" i="4"/>
  <c r="D147" i="1" s="1"/>
  <c r="H148" i="1"/>
  <c r="E21" i="9"/>
  <c r="H21" i="3"/>
  <c r="C1046" i="1"/>
  <c r="D6" i="5"/>
  <c r="F484" i="4"/>
  <c r="C478" i="1"/>
  <c r="G318" i="9"/>
  <c r="E318" i="9" s="1"/>
  <c r="H24" i="3"/>
  <c r="F5" i="6"/>
  <c r="D141" i="6"/>
  <c r="C1299" i="1"/>
  <c r="K1451" i="9"/>
  <c r="I34" i="3"/>
  <c r="C1517" i="1"/>
  <c r="F472" i="4"/>
  <c r="C466" i="1"/>
  <c r="D528" i="4"/>
  <c r="F567" i="4"/>
  <c r="C561" i="1"/>
  <c r="G220" i="1"/>
  <c r="H220" i="1"/>
  <c r="F118" i="5"/>
  <c r="C1096" i="1"/>
  <c r="D43" i="8"/>
  <c r="C1524" i="1"/>
  <c r="H22" i="3"/>
  <c r="F176" i="5"/>
  <c r="C1153" i="1"/>
  <c r="F396" i="4"/>
  <c r="C391" i="1"/>
  <c r="G259" i="1"/>
  <c r="H259" i="1"/>
  <c r="B21" i="9"/>
  <c r="F258" i="5"/>
  <c r="C1235" i="1"/>
  <c r="F163" i="4"/>
  <c r="C159" i="1"/>
  <c r="I28" i="3"/>
  <c r="D1435" i="1"/>
  <c r="E166" i="9"/>
  <c r="B166" i="9" s="1"/>
  <c r="H19" i="9"/>
  <c r="E19" i="9" s="1"/>
  <c r="B19" i="9" s="1"/>
  <c r="G313" i="9"/>
  <c r="E313" i="9" s="1"/>
  <c r="F146" i="5"/>
  <c r="D1124" i="1"/>
  <c r="F106" i="4"/>
  <c r="C102" i="1"/>
  <c r="F114" i="6"/>
  <c r="H27" i="3"/>
  <c r="C1408" i="1"/>
  <c r="F238" i="5"/>
  <c r="D237" i="5"/>
  <c r="C1215" i="1"/>
  <c r="F625" i="4"/>
  <c r="C619" i="1"/>
  <c r="F515" i="4"/>
  <c r="C509" i="1"/>
  <c r="F344" i="4"/>
  <c r="C339" i="1"/>
  <c r="D151" i="4"/>
  <c r="F7" i="4"/>
  <c r="D6" i="4"/>
  <c r="C3" i="1"/>
  <c r="E412" i="4"/>
  <c r="I16" i="3"/>
  <c r="D2" i="1"/>
  <c r="E175" i="5"/>
  <c r="D1152" i="1" s="1"/>
  <c r="I22" i="3"/>
  <c r="D1153" i="1"/>
  <c r="G46" i="1"/>
  <c r="H46" i="1"/>
  <c r="F213" i="9"/>
  <c r="B213" i="9" s="1"/>
  <c r="F311" i="4"/>
  <c r="C306" i="1"/>
  <c r="E315" i="9"/>
  <c r="I10" i="3" s="1"/>
  <c r="E289" i="4"/>
  <c r="E290" i="4" s="1"/>
  <c r="D286" i="1" s="1"/>
  <c r="I29" i="3"/>
  <c r="D1436" i="1"/>
  <c r="F87" i="5"/>
  <c r="C1065" i="1"/>
  <c r="D350" i="4"/>
  <c r="E165" i="9"/>
  <c r="B165" i="9" s="1"/>
  <c r="F129" i="6"/>
  <c r="C1423" i="1"/>
  <c r="F363" i="4"/>
  <c r="C358" i="1"/>
  <c r="F89" i="6"/>
  <c r="C1383" i="1"/>
  <c r="G310" i="9"/>
  <c r="E310" i="9" s="1"/>
  <c r="B310" i="9" s="1"/>
  <c r="F190" i="5"/>
  <c r="C1167" i="1"/>
  <c r="F421" i="4"/>
  <c r="D420" i="4"/>
  <c r="C415" i="1"/>
  <c r="D298" i="4"/>
  <c r="F139" i="4"/>
  <c r="C135" i="1"/>
  <c r="E68" i="5"/>
  <c r="F68" i="5" s="1"/>
  <c r="G637" i="1"/>
  <c r="H637" i="1"/>
  <c r="I23" i="3" l="1"/>
  <c r="D1214" i="1"/>
  <c r="H990" i="1"/>
  <c r="G990" i="1"/>
  <c r="D985" i="1"/>
  <c r="F7" i="5"/>
  <c r="I20" i="3"/>
  <c r="H248" i="1"/>
  <c r="G248" i="1"/>
  <c r="I17" i="3"/>
  <c r="G1383" i="1"/>
  <c r="H1383" i="1"/>
  <c r="E639" i="4"/>
  <c r="D407" i="1"/>
  <c r="G509" i="1"/>
  <c r="H509" i="1"/>
  <c r="G1124" i="1"/>
  <c r="H1124" i="1"/>
  <c r="G159" i="1"/>
  <c r="H159" i="1"/>
  <c r="H1517" i="1"/>
  <c r="G1517" i="1"/>
  <c r="G1299" i="1"/>
  <c r="H1299" i="1"/>
  <c r="G415" i="1"/>
  <c r="H415" i="1"/>
  <c r="G358" i="1"/>
  <c r="H358" i="1"/>
  <c r="H1436" i="1"/>
  <c r="G1436" i="1"/>
  <c r="G3" i="1"/>
  <c r="H3" i="1"/>
  <c r="G339" i="1"/>
  <c r="H339" i="1"/>
  <c r="G619" i="1"/>
  <c r="H619" i="1"/>
  <c r="G102" i="1"/>
  <c r="H102" i="1"/>
  <c r="B313" i="9"/>
  <c r="G1235" i="1"/>
  <c r="H1235" i="1"/>
  <c r="G1153" i="1"/>
  <c r="H1153" i="1"/>
  <c r="G1524" i="1"/>
  <c r="H1524" i="1"/>
  <c r="D636" i="4"/>
  <c r="F528" i="4"/>
  <c r="C522" i="1"/>
  <c r="H28" i="3"/>
  <c r="F141" i="6"/>
  <c r="C1435" i="1"/>
  <c r="G478" i="1"/>
  <c r="H478" i="1"/>
  <c r="G1423" i="1"/>
  <c r="H1423" i="1"/>
  <c r="G1065" i="1"/>
  <c r="H1065" i="1"/>
  <c r="G1215" i="1"/>
  <c r="H1215" i="1"/>
  <c r="G391" i="1"/>
  <c r="H391" i="1"/>
  <c r="G1096" i="1"/>
  <c r="H1096" i="1"/>
  <c r="G561" i="1"/>
  <c r="H561" i="1"/>
  <c r="C984" i="1"/>
  <c r="D407" i="4"/>
  <c r="F298" i="4"/>
  <c r="C293" i="1"/>
  <c r="G1167" i="1"/>
  <c r="H1167" i="1"/>
  <c r="H17" i="3"/>
  <c r="D289" i="4"/>
  <c r="F151" i="4"/>
  <c r="C147" i="1"/>
  <c r="F237" i="5"/>
  <c r="H23" i="3"/>
  <c r="C1214" i="1"/>
  <c r="E317" i="9"/>
  <c r="B318" i="9"/>
  <c r="I21" i="3"/>
  <c r="D1046" i="1"/>
  <c r="G1046" i="1" s="1"/>
  <c r="E6" i="5"/>
  <c r="G285" i="9" s="1"/>
  <c r="E285" i="9" s="1"/>
  <c r="B285" i="9" s="1"/>
  <c r="G306" i="1"/>
  <c r="H306" i="1"/>
  <c r="G135" i="1"/>
  <c r="H135" i="1"/>
  <c r="F420" i="4"/>
  <c r="D635" i="4"/>
  <c r="C414" i="1"/>
  <c r="D408" i="4"/>
  <c r="F350" i="4"/>
  <c r="C345" i="1"/>
  <c r="E291" i="4"/>
  <c r="D287" i="1" s="1"/>
  <c r="E413" i="4"/>
  <c r="D285" i="1"/>
  <c r="F6" i="4"/>
  <c r="H16" i="3"/>
  <c r="D290" i="4"/>
  <c r="D412" i="4"/>
  <c r="C2" i="1"/>
  <c r="G1408" i="1"/>
  <c r="H1408" i="1"/>
  <c r="D175" i="5"/>
  <c r="G278" i="9" s="1"/>
  <c r="I35" i="3"/>
  <c r="C1518" i="1"/>
  <c r="G466" i="1"/>
  <c r="H466" i="1"/>
  <c r="G314" i="9"/>
  <c r="E314" i="9" s="1"/>
  <c r="B314" i="9" s="1"/>
  <c r="H985" i="1" l="1"/>
  <c r="G985" i="1"/>
  <c r="G147" i="1"/>
  <c r="H147" i="1"/>
  <c r="H1518" i="1"/>
  <c r="G1518" i="1"/>
  <c r="E640" i="4"/>
  <c r="E641" i="4" s="1"/>
  <c r="E415" i="4"/>
  <c r="D410" i="1" s="1"/>
  <c r="D408" i="1"/>
  <c r="F408" i="4"/>
  <c r="C403" i="1"/>
  <c r="H278" i="9"/>
  <c r="E278" i="9" s="1"/>
  <c r="D984" i="1"/>
  <c r="H984" i="1" s="1"/>
  <c r="G522" i="1"/>
  <c r="H522" i="1"/>
  <c r="E414" i="4"/>
  <c r="D409" i="1" s="1"/>
  <c r="G2" i="1"/>
  <c r="H2" i="1"/>
  <c r="G414" i="1"/>
  <c r="H414" i="1"/>
  <c r="F407" i="4"/>
  <c r="C402" i="1"/>
  <c r="G1435" i="1"/>
  <c r="H1435" i="1"/>
  <c r="H1046" i="1"/>
  <c r="H9" i="3"/>
  <c r="D633" i="1"/>
  <c r="G345" i="1"/>
  <c r="H345" i="1"/>
  <c r="F635" i="4"/>
  <c r="C629" i="1"/>
  <c r="G1214" i="1"/>
  <c r="H1214" i="1"/>
  <c r="F636" i="4"/>
  <c r="C630" i="1"/>
  <c r="E312" i="9"/>
  <c r="H11" i="3"/>
  <c r="F175" i="5"/>
  <c r="C1152" i="1"/>
  <c r="D639" i="4"/>
  <c r="F412" i="4"/>
  <c r="C407" i="1"/>
  <c r="F290" i="4"/>
  <c r="C286" i="1"/>
  <c r="D413" i="4"/>
  <c r="D291" i="4"/>
  <c r="F289" i="4"/>
  <c r="C285" i="1"/>
  <c r="G293" i="1"/>
  <c r="H293" i="1"/>
  <c r="F6" i="5"/>
  <c r="G984" i="1" l="1"/>
  <c r="B278" i="9"/>
  <c r="E277" i="9"/>
  <c r="F291" i="4"/>
  <c r="C287" i="1"/>
  <c r="G407" i="1"/>
  <c r="H407" i="1"/>
  <c r="G1152" i="1"/>
  <c r="H1152" i="1"/>
  <c r="G630" i="1"/>
  <c r="H630" i="1"/>
  <c r="H8" i="3"/>
  <c r="D635" i="1"/>
  <c r="K3" i="9"/>
  <c r="I9" i="3"/>
  <c r="G402" i="1"/>
  <c r="H402" i="1"/>
  <c r="G403" i="1"/>
  <c r="H403" i="1"/>
  <c r="E642" i="4"/>
  <c r="D634" i="1"/>
  <c r="F639" i="4"/>
  <c r="C633" i="1"/>
  <c r="G629" i="1"/>
  <c r="H629" i="1"/>
  <c r="D640" i="4"/>
  <c r="D641" i="4" s="1"/>
  <c r="D415" i="4"/>
  <c r="F413" i="4"/>
  <c r="C408" i="1"/>
  <c r="G285" i="1"/>
  <c r="H285" i="1"/>
  <c r="G286" i="1"/>
  <c r="H286" i="1"/>
  <c r="D414" i="4"/>
  <c r="N3" i="9"/>
  <c r="I11" i="3"/>
  <c r="F641" i="4" l="1"/>
  <c r="C635" i="1"/>
  <c r="M3" i="9"/>
  <c r="I8" i="3"/>
  <c r="G287" i="1"/>
  <c r="H287" i="1"/>
  <c r="G408" i="1"/>
  <c r="H408" i="1"/>
  <c r="F414" i="4"/>
  <c r="C409" i="1"/>
  <c r="D642" i="4"/>
  <c r="D645" i="4" s="1"/>
  <c r="F640" i="4"/>
  <c r="C634" i="1"/>
  <c r="F415" i="4"/>
  <c r="C410" i="1"/>
  <c r="G633" i="1"/>
  <c r="H633" i="1"/>
  <c r="E646" i="4"/>
  <c r="D636" i="1"/>
  <c r="E645" i="4"/>
  <c r="H18" i="3" l="1"/>
  <c r="F645" i="4"/>
  <c r="C639" i="1"/>
  <c r="G276" i="9"/>
  <c r="E276" i="9" s="1"/>
  <c r="B276" i="9" s="1"/>
  <c r="G634" i="1"/>
  <c r="H634" i="1"/>
  <c r="G635" i="1"/>
  <c r="H635" i="1"/>
  <c r="I19" i="3"/>
  <c r="D640" i="1"/>
  <c r="G409" i="1"/>
  <c r="H409" i="1"/>
  <c r="I18" i="3"/>
  <c r="D639" i="1"/>
  <c r="G410" i="1"/>
  <c r="H410" i="1"/>
  <c r="D646" i="4"/>
  <c r="F642" i="4"/>
  <c r="C636" i="1"/>
  <c r="G636" i="1" l="1"/>
  <c r="H636" i="1"/>
  <c r="H7" i="3"/>
  <c r="G639" i="1"/>
  <c r="H639" i="1"/>
  <c r="H19" i="3"/>
  <c r="F646" i="4"/>
  <c r="C640" i="1"/>
  <c r="J3" i="9" l="1"/>
  <c r="G640" i="1"/>
  <c r="H640" i="1"/>
  <c r="L272" i="9" l="1"/>
  <c r="H274" i="9"/>
  <c r="M272" i="9"/>
  <c r="G274" i="9"/>
  <c r="H18" i="9"/>
  <c r="G18" i="9"/>
  <c r="I13" i="9"/>
  <c r="K6" i="9"/>
  <c r="J11" i="9"/>
  <c r="I17" i="9"/>
  <c r="J8" i="9"/>
  <c r="G15" i="9"/>
  <c r="K8" i="9"/>
  <c r="J13" i="9"/>
  <c r="K5" i="9"/>
  <c r="J10" i="9"/>
  <c r="M16" i="9"/>
  <c r="J9" i="9"/>
  <c r="H15" i="9"/>
  <c r="J6" i="9"/>
  <c r="I11" i="9"/>
  <c r="I8" i="9"/>
  <c r="M15" i="9"/>
  <c r="K11" i="9"/>
  <c r="J17" i="9"/>
  <c r="G16" i="9"/>
  <c r="J7" i="9"/>
  <c r="I12" i="9"/>
  <c r="I9" i="9"/>
  <c r="H16" i="9"/>
  <c r="J5" i="9"/>
  <c r="L16" i="9"/>
  <c r="I7" i="9"/>
  <c r="K13" i="9"/>
  <c r="H17" i="9"/>
  <c r="K10" i="9"/>
  <c r="K7" i="9"/>
  <c r="J12" i="9"/>
  <c r="I6" i="9"/>
  <c r="K12" i="9"/>
  <c r="K9" i="9"/>
  <c r="L15" i="9"/>
  <c r="I5" i="9"/>
  <c r="G17" i="9"/>
  <c r="E5" i="9" l="1"/>
  <c r="B5" i="9" s="1"/>
  <c r="E11" i="9"/>
  <c r="B11" i="9" s="1"/>
  <c r="E13" i="9"/>
  <c r="B13" i="9" s="1"/>
  <c r="E6" i="9"/>
  <c r="B6" i="9" s="1"/>
  <c r="E274" i="9"/>
  <c r="E20" i="9" s="1"/>
  <c r="I7" i="3" s="1"/>
  <c r="E7" i="9"/>
  <c r="B7" i="9" s="1"/>
  <c r="F272" i="9"/>
  <c r="B272" i="9" s="1"/>
  <c r="E17" i="9"/>
  <c r="B17" i="9" s="1"/>
  <c r="F16" i="9"/>
  <c r="E12" i="9"/>
  <c r="B12" i="9" s="1"/>
  <c r="E10" i="9"/>
  <c r="B10" i="9" s="1"/>
  <c r="E15" i="9"/>
  <c r="F15" i="9"/>
  <c r="E16" i="9"/>
  <c r="E8" i="9"/>
  <c r="B8" i="9" s="1"/>
  <c r="E18" i="9"/>
  <c r="B18" i="9" s="1"/>
  <c r="E9" i="9"/>
  <c r="B9" i="9" s="1"/>
  <c r="B274" i="9" l="1"/>
  <c r="B16" i="9"/>
  <c r="F14" i="9"/>
  <c r="F20" i="9"/>
  <c r="E4"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<sst xmlns="http://schemas.openxmlformats.org/spreadsheetml/2006/main" count="4374" uniqueCount="3426">
  <si>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</si>
  <si>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</si>
  <si>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</si>
  <si>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</si>
  <si>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</si>
  <si>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</si>
  <si>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</si>
  <si>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</si>
  <si>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</si>
  <si>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</si>
  <si>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</si>
  <si>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</si>
  <si>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</si>
  <si>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</si>
  <si>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</si>
  <si>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</si>
  <si>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</si>
  <si>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</si>
  <si>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</si>
  <si>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</si>
  <si>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</si>
  <si>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</si>
  <si>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</si>
  <si>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</si>
  <si>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</si>
  <si>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</si>
  <si>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</si>
  <si>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</si>
  <si>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</si>
  <si>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</si>
  <si>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</si>
  <si>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STRUKOVNA ŠKOLA  ŠIBENIK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</si>
  <si>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</si>
  <si>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</si>
  <si>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</si>
  <si>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</si>
  <si>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</si>
  <si>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</si>
  <si>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</si>
  <si>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</si>
  <si>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</si>
  <si>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</si>
  <si>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</si>
  <si>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</si>
  <si>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</si>
  <si>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</si>
  <si>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</si>
  <si>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</si>
  <si>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</si>
  <si>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18635 - SREDNJA STRUKOVNA ŠKOLA  ŠIBENIK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</si>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</sst>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999057.76</v>
      </c>
      <c r="D2" s="6">
        <f>'PR-RAS'!E6</f>
        <v>1219244.4900000002</v>
      </c>
      <c r="E2" s="6">
        <v>0</v>
      </c>
      <c r="F2" s="6">
        <v>0</v>
      </c>
      <c r="G2" s="7">
        <f t="shared" ref="G2:G264" si="0">(B2/1000)*(C2*1+D2*2)</f>
        <v>3437.5467400000002</v>
      </c>
      <c r="H2" s="7">
        <f t="shared" ref="H2:H264" si="1">ABS(C2-ROUND(C2,0))+ABS(D2-ROUND(D2,0))</f>
        <v>0.73000000021420419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898984.03</v>
      </c>
      <c r="D46" s="1">
        <f>'PR-RAS'!E50</f>
        <v>1113841.6700000002</v>
      </c>
      <c r="E46" s="1">
        <v>0</v>
      </c>
      <c r="F46" s="1">
        <v>0</v>
      </c>
      <c r="G46" s="2">
        <f t="shared" si="0"/>
        <v>140700.03164999999</v>
      </c>
      <c r="H46" s="2">
        <f t="shared" si="1"/>
        <v>0.35999999986961484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898984.03</v>
      </c>
      <c r="D64" s="1">
        <f>'PR-RAS'!E68</f>
        <v>1107296.07</v>
      </c>
      <c r="E64" s="1">
        <v>0</v>
      </c>
      <c r="F64" s="1">
        <v>0</v>
      </c>
      <c r="G64" s="2">
        <f t="shared" si="0"/>
        <v>196155.29871</v>
      </c>
      <c r="H64" s="2">
        <f t="shared" si="1"/>
        <v>0.10000000009313226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898984.03</v>
      </c>
      <c r="D65" s="1">
        <f>'PR-RAS'!E69</f>
        <v>1107296.07</v>
      </c>
      <c r="E65" s="1">
        <v>0</v>
      </c>
      <c r="F65" s="1">
        <v>0</v>
      </c>
      <c r="G65" s="2">
        <f t="shared" si="0"/>
        <v>199268.87487999999</v>
      </c>
      <c r="H65" s="2">
        <f t="shared" si="1"/>
        <v>0.10000000009313226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6545.6</v>
      </c>
      <c r="E70" s="1">
        <v>0</v>
      </c>
      <c r="F70" s="1">
        <v>0</v>
      </c>
      <c r="G70" s="2">
        <f t="shared" si="0"/>
        <v>903.29280000000017</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6545.6</v>
      </c>
      <c r="E71" s="1">
        <v>0</v>
      </c>
      <c r="F71" s="1">
        <v>0</v>
      </c>
      <c r="G71" s="2">
        <f t="shared" si="0"/>
        <v>916.38400000000013</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5782</v>
      </c>
      <c r="D102" s="1">
        <f>'PR-RAS'!E106</f>
        <v>12787.73</v>
      </c>
      <c r="E102" s="1">
        <v>0</v>
      </c>
      <c r="F102" s="1">
        <v>0</v>
      </c>
      <c r="G102" s="2">
        <f t="shared" si="0"/>
        <v>3167.1034600000003</v>
      </c>
      <c r="H102" s="2">
        <f t="shared" si="1"/>
        <v>0.27000000000043656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5782</v>
      </c>
      <c r="D108" s="1">
        <f>'PR-RAS'!E112</f>
        <v>12787.73</v>
      </c>
      <c r="E108" s="1">
        <v>0</v>
      </c>
      <c r="F108" s="1">
        <v>0</v>
      </c>
      <c r="G108" s="2">
        <f t="shared" si="0"/>
        <v>3355.2482199999999</v>
      </c>
      <c r="H108" s="2">
        <f t="shared" si="1"/>
        <v>0.27000000000043656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5782</v>
      </c>
      <c r="D113" s="1">
        <f>'PR-RAS'!E117</f>
        <v>12787.73</v>
      </c>
      <c r="E113" s="1">
        <v>0</v>
      </c>
      <c r="F113" s="1">
        <v>0</v>
      </c>
      <c r="G113" s="2">
        <f t="shared" si="0"/>
        <v>3512.0355199999999</v>
      </c>
      <c r="H113" s="2">
        <f t="shared" si="1"/>
        <v>0.27000000000043656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13399.14</v>
      </c>
      <c r="D120" s="1">
        <f>'PR-RAS'!E124</f>
        <v>14145.32</v>
      </c>
      <c r="E120" s="1">
        <v>0</v>
      </c>
      <c r="F120" s="1">
        <v>0</v>
      </c>
      <c r="G120" s="2">
        <f t="shared" si="0"/>
        <v>4961.0838199999998</v>
      </c>
      <c r="H120" s="2">
        <f t="shared" si="1"/>
        <v>0.45999999999912689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5801</v>
      </c>
      <c r="D121" s="1">
        <f>'PR-RAS'!E125</f>
        <v>5292.6</v>
      </c>
      <c r="E121" s="1">
        <v>0</v>
      </c>
      <c r="F121" s="1">
        <v>0</v>
      </c>
      <c r="G121" s="2">
        <f t="shared" si="0"/>
        <v>1966.3440000000001</v>
      </c>
      <c r="H121" s="2">
        <f t="shared" si="1"/>
        <v>0.3999999999996362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87.87</v>
      </c>
      <c r="D122" s="1">
        <f>'PR-RAS'!E126</f>
        <v>1186.5</v>
      </c>
      <c r="E122" s="1">
        <v>0</v>
      </c>
      <c r="F122" s="1">
        <v>0</v>
      </c>
      <c r="G122" s="2">
        <f t="shared" si="0"/>
        <v>297.76526999999999</v>
      </c>
      <c r="H122" s="2">
        <f t="shared" si="1"/>
        <v>0.62999999999999545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5713.13</v>
      </c>
      <c r="D123" s="1">
        <f>'PR-RAS'!E127</f>
        <v>4106.1000000000004</v>
      </c>
      <c r="E123" s="1">
        <v>0</v>
      </c>
      <c r="F123" s="1">
        <v>0</v>
      </c>
      <c r="G123" s="2">
        <f t="shared" si="0"/>
        <v>1698.8902600000001</v>
      </c>
      <c r="H123" s="2">
        <f t="shared" si="1"/>
        <v>0.23000000000047294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7598.14</v>
      </c>
      <c r="D124" s="1">
        <f>'PR-RAS'!E128</f>
        <v>8852.7199999999993</v>
      </c>
      <c r="E124" s="1">
        <v>0</v>
      </c>
      <c r="F124" s="1">
        <v>0</v>
      </c>
      <c r="G124" s="2">
        <f t="shared" si="0"/>
        <v>3112.3403399999997</v>
      </c>
      <c r="H124" s="2">
        <f t="shared" si="1"/>
        <v>0.42000000000098225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7598.14</v>
      </c>
      <c r="D125" s="1">
        <f>'PR-RAS'!E129</f>
        <v>8852.7199999999993</v>
      </c>
      <c r="E125" s="1">
        <v>0</v>
      </c>
      <c r="F125" s="1">
        <v>0</v>
      </c>
      <c r="G125" s="2">
        <f t="shared" si="0"/>
        <v>3137.6439199999995</v>
      </c>
      <c r="H125" s="2">
        <f t="shared" si="1"/>
        <v>0.42000000000098225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79292.59</v>
      </c>
      <c r="D129" s="1">
        <f>'PR-RAS'!E133</f>
        <v>78469.77</v>
      </c>
      <c r="E129" s="1">
        <v>0</v>
      </c>
      <c r="F129" s="1">
        <v>0</v>
      </c>
      <c r="G129" s="2">
        <f t="shared" si="0"/>
        <v>30237.712640000002</v>
      </c>
      <c r="H129" s="2">
        <f t="shared" si="1"/>
        <v>0.63999999999941792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79292.59</v>
      </c>
      <c r="D130" s="1">
        <f>'PR-RAS'!E134</f>
        <v>78469.77</v>
      </c>
      <c r="E130" s="1">
        <v>0</v>
      </c>
      <c r="F130" s="1">
        <v>0</v>
      </c>
      <c r="G130" s="2">
        <f t="shared" si="0"/>
        <v>30473.944770000002</v>
      </c>
      <c r="H130" s="2">
        <f t="shared" si="1"/>
        <v>0.63999999999941792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54572.59</v>
      </c>
      <c r="D131" s="1">
        <f>'PR-RAS'!E135</f>
        <v>73871.41</v>
      </c>
      <c r="E131" s="1">
        <v>0</v>
      </c>
      <c r="F131" s="1">
        <v>0</v>
      </c>
      <c r="G131" s="2">
        <f t="shared" si="0"/>
        <v>26301.0033</v>
      </c>
      <c r="H131" s="2">
        <f t="shared" si="1"/>
        <v>0.82000000000698492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24720</v>
      </c>
      <c r="D132" s="1">
        <f>'PR-RAS'!E136</f>
        <v>4598.3599999999997</v>
      </c>
      <c r="E132" s="1">
        <v>0</v>
      </c>
      <c r="F132" s="1">
        <v>0</v>
      </c>
      <c r="G132" s="2">
        <f t="shared" si="0"/>
        <v>4443.0903200000002</v>
      </c>
      <c r="H132" s="2">
        <f t="shared" si="1"/>
        <v>0.35999999999967258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1600</v>
      </c>
      <c r="D135" s="1">
        <f>'PR-RAS'!E139</f>
        <v>0</v>
      </c>
      <c r="E135" s="1">
        <v>0</v>
      </c>
      <c r="F135" s="1">
        <v>0</v>
      </c>
      <c r="G135" s="2">
        <f t="shared" si="0"/>
        <v>214.4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1600</v>
      </c>
      <c r="D146" s="1">
        <f>'PR-RAS'!E150</f>
        <v>0</v>
      </c>
      <c r="E146" s="1">
        <v>0</v>
      </c>
      <c r="F146" s="1">
        <v>0</v>
      </c>
      <c r="G146" s="2">
        <f t="shared" si="0"/>
        <v>231.99999999999997</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967060.16</v>
      </c>
      <c r="D147" s="1">
        <f>'PR-RAS'!E151</f>
        <v>1200353.7200000002</v>
      </c>
      <c r="E147" s="1">
        <v>0</v>
      </c>
      <c r="F147" s="1">
        <v>0</v>
      </c>
      <c r="G147" s="2">
        <f t="shared" si="0"/>
        <v>491694.06960000005</v>
      </c>
      <c r="H147" s="2">
        <f t="shared" si="1"/>
        <v>0.43999999982770532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888181.64</v>
      </c>
      <c r="D148" s="1">
        <f>'PR-RAS'!E152</f>
        <v>1103317.6200000001</v>
      </c>
      <c r="E148" s="1">
        <v>0</v>
      </c>
      <c r="F148" s="1">
        <v>0</v>
      </c>
      <c r="G148" s="2">
        <f t="shared" si="0"/>
        <v>454938.08136000001</v>
      </c>
      <c r="H148" s="2">
        <f t="shared" si="1"/>
        <v>0.73999999987427145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732693.55</v>
      </c>
      <c r="D149" s="1">
        <f>'PR-RAS'!E153</f>
        <v>919069.54</v>
      </c>
      <c r="E149" s="1">
        <v>0</v>
      </c>
      <c r="F149" s="1">
        <v>0</v>
      </c>
      <c r="G149" s="2">
        <f t="shared" si="0"/>
        <v>380483.22923999996</v>
      </c>
      <c r="H149" s="2">
        <f t="shared" si="1"/>
        <v>0.90999999991618097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732693.55</v>
      </c>
      <c r="D150" s="1">
        <f>'PR-RAS'!E154</f>
        <v>919069.54</v>
      </c>
      <c r="E150" s="1">
        <v>0</v>
      </c>
      <c r="F150" s="1">
        <v>0</v>
      </c>
      <c r="G150" s="2">
        <f t="shared" si="0"/>
        <v>383054.06186999998</v>
      </c>
      <c r="H150" s="2">
        <f t="shared" si="1"/>
        <v>0.90999999991618097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33683.26</v>
      </c>
      <c r="D154" s="1">
        <f>'PR-RAS'!E158</f>
        <v>31595.78</v>
      </c>
      <c r="E154" s="1">
        <v>0</v>
      </c>
      <c r="F154" s="1">
        <v>0</v>
      </c>
      <c r="G154" s="2">
        <f t="shared" si="0"/>
        <v>14821.847460000001</v>
      </c>
      <c r="H154" s="2">
        <f t="shared" si="1"/>
        <v>0.48000000000320142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121804.83</v>
      </c>
      <c r="D155" s="1">
        <f>'PR-RAS'!E159</f>
        <v>152652.29999999999</v>
      </c>
      <c r="E155" s="1">
        <v>0</v>
      </c>
      <c r="F155" s="1">
        <v>0</v>
      </c>
      <c r="G155" s="2">
        <f t="shared" si="0"/>
        <v>65774.852220000001</v>
      </c>
      <c r="H155" s="2">
        <f t="shared" si="1"/>
        <v>0.46999999998661224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121804.83</v>
      </c>
      <c r="D157" s="1">
        <f>'PR-RAS'!E161</f>
        <v>152652.29999999999</v>
      </c>
      <c r="E157" s="1">
        <v>0</v>
      </c>
      <c r="F157" s="1">
        <v>0</v>
      </c>
      <c r="G157" s="2">
        <f t="shared" si="0"/>
        <v>66629.071079999994</v>
      </c>
      <c r="H157" s="2">
        <f t="shared" si="1"/>
        <v>0.46999999998661224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76632.61</v>
      </c>
      <c r="D159" s="1">
        <f>'PR-RAS'!E163</f>
        <v>95255.22</v>
      </c>
      <c r="E159" s="1">
        <v>0</v>
      </c>
      <c r="F159" s="1">
        <v>0</v>
      </c>
      <c r="G159" s="2">
        <f t="shared" si="0"/>
        <v>42208.601900000001</v>
      </c>
      <c r="H159" s="2">
        <f t="shared" si="1"/>
        <v>0.61000000000058208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16989.27</v>
      </c>
      <c r="D160" s="1">
        <f>'PR-RAS'!E164</f>
        <v>19380.11</v>
      </c>
      <c r="E160" s="1">
        <v>0</v>
      </c>
      <c r="F160" s="1">
        <v>0</v>
      </c>
      <c r="G160" s="2">
        <f t="shared" si="0"/>
        <v>8864.1689100000003</v>
      </c>
      <c r="H160" s="2">
        <f t="shared" si="1"/>
        <v>0.38000000000101863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5854.92</v>
      </c>
      <c r="D161" s="1">
        <f>'PR-RAS'!E165</f>
        <v>5496.87</v>
      </c>
      <c r="E161" s="1">
        <v>0</v>
      </c>
      <c r="F161" s="1">
        <v>0</v>
      </c>
      <c r="G161" s="2">
        <f t="shared" si="0"/>
        <v>2695.7856000000002</v>
      </c>
      <c r="H161" s="2">
        <f t="shared" si="1"/>
        <v>0.21000000000003638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11054.35</v>
      </c>
      <c r="D162" s="1">
        <f>'PR-RAS'!E166</f>
        <v>13768.24</v>
      </c>
      <c r="E162" s="1">
        <v>0</v>
      </c>
      <c r="F162" s="1">
        <v>0</v>
      </c>
      <c r="G162" s="2">
        <f t="shared" si="0"/>
        <v>6213.12363</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v>
      </c>
      <c r="D163" s="1">
        <f>'PR-RAS'!E167</f>
        <v>85</v>
      </c>
      <c r="E163" s="1">
        <v>0</v>
      </c>
      <c r="F163" s="1">
        <v>0</v>
      </c>
      <c r="G163" s="2">
        <f t="shared" si="0"/>
        <v>40.5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30</v>
      </c>
      <c r="E164" s="1">
        <v>0</v>
      </c>
      <c r="F164" s="1">
        <v>0</v>
      </c>
      <c r="G164" s="2">
        <f t="shared" si="0"/>
        <v>9.7800000000000011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24272.739999999998</v>
      </c>
      <c r="D165" s="1">
        <f>'PR-RAS'!E169</f>
        <v>30231.39</v>
      </c>
      <c r="E165" s="1">
        <v>0</v>
      </c>
      <c r="F165" s="1">
        <v>0</v>
      </c>
      <c r="G165" s="2">
        <f t="shared" si="0"/>
        <v>13896.625279999998</v>
      </c>
      <c r="H165" s="2">
        <f t="shared" si="1"/>
        <v>0.65000000000145519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6496.55</v>
      </c>
      <c r="D166" s="1">
        <f>'PR-RAS'!E170</f>
        <v>10234.42</v>
      </c>
      <c r="E166" s="1">
        <v>0</v>
      </c>
      <c r="F166" s="1">
        <v>0</v>
      </c>
      <c r="G166" s="2">
        <f t="shared" si="0"/>
        <v>4449.28935</v>
      </c>
      <c r="H166" s="2">
        <f t="shared" si="1"/>
        <v>0.86999999999989086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13094.06</v>
      </c>
      <c r="D167" s="1">
        <f>'PR-RAS'!E171</f>
        <v>15516.97</v>
      </c>
      <c r="E167" s="1">
        <v>0</v>
      </c>
      <c r="F167" s="1">
        <v>0</v>
      </c>
      <c r="G167" s="2">
        <f t="shared" si="0"/>
        <v>7325.2480000000005</v>
      </c>
      <c r="H167" s="2">
        <f t="shared" si="1"/>
        <v>9.0000000000145519E-2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1449.6</v>
      </c>
      <c r="D169" s="1">
        <f>'PR-RAS'!E173</f>
        <v>1355</v>
      </c>
      <c r="E169" s="1">
        <v>0</v>
      </c>
      <c r="F169" s="1">
        <v>0</v>
      </c>
      <c r="G169" s="2">
        <f t="shared" si="0"/>
        <v>698.81280000000015</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3232.53</v>
      </c>
      <c r="D170" s="1">
        <f>'PR-RAS'!E174</f>
        <v>3025</v>
      </c>
      <c r="E170" s="1">
        <v>0</v>
      </c>
      <c r="F170" s="1">
        <v>0</v>
      </c>
      <c r="G170" s="2">
        <f t="shared" si="0"/>
        <v>1568.7475700000002</v>
      </c>
      <c r="H170" s="2">
        <f t="shared" si="1"/>
        <v>0.46999999999979991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100</v>
      </c>
      <c r="E172" s="1">
        <v>0</v>
      </c>
      <c r="F172" s="1">
        <v>0</v>
      </c>
      <c r="G172" s="2">
        <f t="shared" si="0"/>
        <v>34.200000000000003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17389.439999999999</v>
      </c>
      <c r="D173" s="1">
        <f>'PR-RAS'!E177</f>
        <v>25656.59</v>
      </c>
      <c r="E173" s="1">
        <v>0</v>
      </c>
      <c r="F173" s="1">
        <v>0</v>
      </c>
      <c r="G173" s="2">
        <f t="shared" si="0"/>
        <v>11816.850639999999</v>
      </c>
      <c r="H173" s="2">
        <f t="shared" si="1"/>
        <v>0.84999999999854481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1832.98</v>
      </c>
      <c r="D174" s="1">
        <f>'PR-RAS'!E178</f>
        <v>1910</v>
      </c>
      <c r="E174" s="1">
        <v>0</v>
      </c>
      <c r="F174" s="1">
        <v>0</v>
      </c>
      <c r="G174" s="2">
        <f t="shared" si="0"/>
        <v>977.96553999999981</v>
      </c>
      <c r="H174" s="2">
        <f t="shared" si="1"/>
        <v>1.999999999998181E-2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2586.5300000000002</v>
      </c>
      <c r="D175" s="1">
        <f>'PR-RAS'!E179</f>
        <v>3732.01</v>
      </c>
      <c r="E175" s="1">
        <v>0</v>
      </c>
      <c r="F175" s="1">
        <v>0</v>
      </c>
      <c r="G175" s="2">
        <f t="shared" si="0"/>
        <v>1748.7957000000001</v>
      </c>
      <c r="H175" s="2">
        <f t="shared" si="1"/>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7897.98</v>
      </c>
      <c r="D177" s="1">
        <f>'PR-RAS'!E181</f>
        <v>8084</v>
      </c>
      <c r="E177" s="1">
        <v>0</v>
      </c>
      <c r="F177" s="1">
        <v>0</v>
      </c>
      <c r="G177" s="2">
        <f t="shared" si="0"/>
        <v>4235.6124799999998</v>
      </c>
      <c r="H177" s="2">
        <f t="shared" si="1"/>
        <v>2.0000000000436557E-2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1644.74</v>
      </c>
      <c r="D178" s="1">
        <f>'PR-RAS'!E182</f>
        <v>2000</v>
      </c>
      <c r="E178" s="1">
        <v>0</v>
      </c>
      <c r="F178" s="1">
        <v>0</v>
      </c>
      <c r="G178" s="2">
        <f t="shared" si="0"/>
        <v>999.11897999999997</v>
      </c>
      <c r="H178" s="2">
        <f t="shared" si="1"/>
        <v>0.25999999999999091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4900</v>
      </c>
      <c r="E179" s="1">
        <v>0</v>
      </c>
      <c r="F179" s="1">
        <v>0</v>
      </c>
      <c r="G179" s="2">
        <f t="shared" si="0"/>
        <v>1744.3999999999999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693.48</v>
      </c>
      <c r="D180" s="1">
        <f>'PR-RAS'!E184</f>
        <v>1095.1199999999999</v>
      </c>
      <c r="E180" s="1">
        <v>0</v>
      </c>
      <c r="F180" s="1">
        <v>0</v>
      </c>
      <c r="G180" s="2">
        <f t="shared" si="0"/>
        <v>516.18588</v>
      </c>
      <c r="H180" s="2">
        <f t="shared" si="1"/>
        <v>0.59999999999990905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2264.8000000000002</v>
      </c>
      <c r="D181" s="1">
        <f>'PR-RAS'!E185</f>
        <v>2300</v>
      </c>
      <c r="E181" s="1">
        <v>0</v>
      </c>
      <c r="F181" s="1">
        <v>0</v>
      </c>
      <c r="G181" s="2">
        <f t="shared" si="0"/>
        <v>1235.664</v>
      </c>
      <c r="H181" s="2">
        <f t="shared" si="1"/>
        <v>0.1999999999998181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468.93</v>
      </c>
      <c r="D182" s="1">
        <f>'PR-RAS'!E186</f>
        <v>1635.46</v>
      </c>
      <c r="E182" s="1">
        <v>0</v>
      </c>
      <c r="F182" s="1">
        <v>0</v>
      </c>
      <c r="G182" s="2">
        <f t="shared" si="0"/>
        <v>676.91284999999993</v>
      </c>
      <c r="H182" s="2">
        <f t="shared" si="1"/>
        <v>0.53000000000002956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1000</v>
      </c>
      <c r="D183" s="1">
        <f>'PR-RAS'!E187</f>
        <v>0</v>
      </c>
      <c r="E183" s="1">
        <v>0</v>
      </c>
      <c r="F183" s="1">
        <v>0</v>
      </c>
      <c r="G183" s="2">
        <f t="shared" si="0"/>
        <v>182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16981.16</v>
      </c>
      <c r="D184" s="1">
        <f>'PR-RAS'!E188</f>
        <v>19987.13</v>
      </c>
      <c r="E184" s="1">
        <v>0</v>
      </c>
      <c r="F184" s="1">
        <v>0</v>
      </c>
      <c r="G184" s="2">
        <f t="shared" si="0"/>
        <v>10422.841859999999</v>
      </c>
      <c r="H184" s="2">
        <f t="shared" si="1"/>
        <v>0.29000000000087311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184.27</v>
      </c>
      <c r="D187" s="1">
        <f>'PR-RAS'!E191</f>
        <v>700</v>
      </c>
      <c r="E187" s="1">
        <v>0</v>
      </c>
      <c r="F187" s="1">
        <v>0</v>
      </c>
      <c r="G187" s="2">
        <f t="shared" si="0"/>
        <v>294.67421999999999</v>
      </c>
      <c r="H187" s="2">
        <f t="shared" si="1"/>
        <v>0.27000000000001023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98.27</v>
      </c>
      <c r="D188" s="1">
        <f>'PR-RAS'!E192</f>
        <v>40</v>
      </c>
      <c r="E188" s="1">
        <v>0</v>
      </c>
      <c r="F188" s="1">
        <v>0</v>
      </c>
      <c r="G188" s="2">
        <f t="shared" si="0"/>
        <v>33.336489999999998</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3328.86</v>
      </c>
      <c r="D189" s="1">
        <f>'PR-RAS'!E193</f>
        <v>3976</v>
      </c>
      <c r="E189" s="1">
        <v>0</v>
      </c>
      <c r="F189" s="1">
        <v>0</v>
      </c>
      <c r="G189" s="2">
        <f t="shared" si="0"/>
        <v>2120.80168</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481.1</v>
      </c>
      <c r="D190" s="1">
        <f>'PR-RAS'!E194</f>
        <v>478.63</v>
      </c>
      <c r="E190" s="1">
        <v>0</v>
      </c>
      <c r="F190" s="1">
        <v>0</v>
      </c>
      <c r="G190" s="2">
        <f t="shared" si="0"/>
        <v>271.85004000000004</v>
      </c>
      <c r="H190" s="2">
        <f t="shared" si="1"/>
        <v>0.47000000000002728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12888.66</v>
      </c>
      <c r="D191" s="1">
        <f>'PR-RAS'!E195</f>
        <v>14792.5</v>
      </c>
      <c r="E191" s="1">
        <v>0</v>
      </c>
      <c r="F191" s="1">
        <v>0</v>
      </c>
      <c r="G191" s="2">
        <f t="shared" si="0"/>
        <v>8069.9954000000007</v>
      </c>
      <c r="H191" s="2">
        <f t="shared" si="1"/>
        <v>0.84000000000014552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628.91999999999996</v>
      </c>
      <c r="D192" s="1">
        <f>'PR-RAS'!E196</f>
        <v>0</v>
      </c>
      <c r="E192" s="1">
        <v>0</v>
      </c>
      <c r="F192" s="1">
        <v>0</v>
      </c>
      <c r="G192" s="2">
        <f t="shared" si="0"/>
        <v>120.12371999999999</v>
      </c>
      <c r="H192" s="2">
        <f t="shared" si="1"/>
        <v>8.0000000000040927E-2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628.91999999999996</v>
      </c>
      <c r="D206" s="1">
        <f>'PR-RAS'!E210</f>
        <v>0</v>
      </c>
      <c r="E206" s="1">
        <v>0</v>
      </c>
      <c r="F206" s="1">
        <v>0</v>
      </c>
      <c r="G206" s="2">
        <f t="shared" si="0"/>
        <v>128.92859999999999</v>
      </c>
      <c r="H206" s="2">
        <f t="shared" si="1"/>
        <v>8.0000000000040927E-2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18.62</v>
      </c>
      <c r="D207" s="1">
        <f>'PR-RAS'!E211</f>
        <v>0</v>
      </c>
      <c r="E207" s="1">
        <v>0</v>
      </c>
      <c r="F207" s="1">
        <v>0</v>
      </c>
      <c r="G207" s="2">
        <f t="shared" si="0"/>
        <v>3.8357199999999998</v>
      </c>
      <c r="H207" s="2">
        <f t="shared" si="1"/>
        <v>0.37999999999999901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610.29999999999995</v>
      </c>
      <c r="D209" s="1">
        <f>'PR-RAS'!E213</f>
        <v>0</v>
      </c>
      <c r="E209" s="1">
        <v>0</v>
      </c>
      <c r="F209" s="1">
        <v>0</v>
      </c>
      <c r="G209" s="2">
        <f t="shared" si="0"/>
        <v>126.94239999999998</v>
      </c>
      <c r="H209" s="2">
        <f t="shared" si="1"/>
        <v>0.29999999999995453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733.5</v>
      </c>
      <c r="D248" s="1">
        <f>'PR-RAS'!E252</f>
        <v>925.87</v>
      </c>
      <c r="E248" s="1">
        <v>0</v>
      </c>
      <c r="F248" s="1">
        <v>0</v>
      </c>
      <c r="G248" s="2">
        <f t="shared" si="0"/>
        <v>638.55427999999995</v>
      </c>
      <c r="H248" s="2">
        <f t="shared" si="1"/>
        <v>0.62999999999999545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733.5</v>
      </c>
      <c r="D255" s="1">
        <f>'PR-RAS'!E259</f>
        <v>925.87</v>
      </c>
      <c r="E255" s="1">
        <v>0</v>
      </c>
      <c r="F255" s="1">
        <v>0</v>
      </c>
      <c r="G255" s="2">
        <f t="shared" si="0"/>
        <v>656.65095999999994</v>
      </c>
      <c r="H255" s="2">
        <f t="shared" si="1"/>
        <v>0.62999999999999545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733.5</v>
      </c>
      <c r="D257" s="1">
        <f>'PR-RAS'!E261</f>
        <v>925.87</v>
      </c>
      <c r="E257" s="1">
        <v>0</v>
      </c>
      <c r="F257" s="1">
        <v>0</v>
      </c>
      <c r="G257" s="2">
        <f t="shared" si="0"/>
        <v>661.82143999999994</v>
      </c>
      <c r="H257" s="2">
        <f t="shared" si="1"/>
        <v>0.62999999999999545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883.49</v>
      </c>
      <c r="D259" s="1">
        <f>'PR-RAS'!E263</f>
        <v>855.01</v>
      </c>
      <c r="E259" s="1">
        <v>0</v>
      </c>
      <c r="F259" s="1">
        <v>0</v>
      </c>
      <c r="G259" s="2">
        <f t="shared" si="0"/>
        <v>669.12558000000013</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883.49</v>
      </c>
      <c r="D260" s="1">
        <f>'PR-RAS'!E264</f>
        <v>855.01</v>
      </c>
      <c r="E260" s="1">
        <v>0</v>
      </c>
      <c r="F260" s="1">
        <v>0</v>
      </c>
      <c r="G260" s="2">
        <f t="shared" si="0"/>
        <v>671.71909000000005</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883.49</v>
      </c>
      <c r="D262" s="1">
        <f>'PR-RAS'!E266</f>
        <v>855.01</v>
      </c>
      <c r="E262" s="1">
        <v>0</v>
      </c>
      <c r="F262" s="1">
        <v>0</v>
      </c>
      <c r="G262" s="2">
        <f t="shared" si="0"/>
        <v>676.90611000000013</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967060.16</v>
      </c>
      <c r="D285" s="1">
        <f>'PR-RAS'!E289</f>
        <v>1200353.7200000002</v>
      </c>
      <c r="E285" s="1">
        <v>0</v>
      </c>
      <c r="F285" s="1">
        <v>0</v>
      </c>
      <c r="G285" s="2">
        <f t="shared" si="8"/>
        <v>956445.99840000004</v>
      </c>
      <c r="H285" s="2">
        <f t="shared" si="9"/>
        <v>0.43999999982770532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31997.599999999977</v>
      </c>
      <c r="D286" s="1">
        <f>'PR-RAS'!E290</f>
        <v>18890.770000000019</v>
      </c>
      <c r="E286" s="1">
        <v>0</v>
      </c>
      <c r="F286" s="1">
        <v>0</v>
      </c>
      <c r="G286" s="2">
        <f t="shared" si="8"/>
        <v>19887.054900000003</v>
      </c>
      <c r="H286" s="2">
        <f t="shared" si="9"/>
        <v>0.63000000000465661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4707.29</v>
      </c>
      <c r="D288" s="1">
        <f>'PR-RAS'!E292</f>
        <v>894.66</v>
      </c>
      <c r="E288" s="1">
        <v>0</v>
      </c>
      <c r="F288" s="1">
        <v>0</v>
      </c>
      <c r="G288" s="2">
        <f t="shared" si="8"/>
        <v>1864.5270699999999</v>
      </c>
      <c r="H288" s="2">
        <f t="shared" si="9"/>
        <v>0.62999999999999545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331.88</v>
      </c>
      <c r="D290" s="1">
        <f>'PR-RAS'!E294</f>
        <v>664.88</v>
      </c>
      <c r="E290" s="1">
        <v>0</v>
      </c>
      <c r="F290" s="1">
        <v>0</v>
      </c>
      <c r="G290" s="2">
        <f t="shared" si="8"/>
        <v>480.21395999999993</v>
      </c>
      <c r="H290" s="2">
        <f t="shared" si="9"/>
        <v>0.24000000000000909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35810.230000000003</v>
      </c>
      <c r="D345" s="1">
        <f>'PR-RAS'!E350</f>
        <v>5395.88</v>
      </c>
      <c r="E345" s="1">
        <v>0</v>
      </c>
      <c r="F345" s="1">
        <v>0</v>
      </c>
      <c r="G345" s="2">
        <f t="shared" si="8"/>
        <v>16031.084560000001</v>
      </c>
      <c r="H345" s="2">
        <f t="shared" si="9"/>
        <v>0.35000000000309228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35810.230000000003</v>
      </c>
      <c r="D358" s="1">
        <f>'PR-RAS'!E363</f>
        <v>5395.88</v>
      </c>
      <c r="E358" s="1">
        <v>0</v>
      </c>
      <c r="F358" s="1">
        <v>0</v>
      </c>
      <c r="G358" s="2">
        <f t="shared" si="8"/>
        <v>16636.91043</v>
      </c>
      <c r="H358" s="2">
        <f t="shared" si="9"/>
        <v>0.35000000000309228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35270.080000000002</v>
      </c>
      <c r="D364" s="1">
        <f>'PR-RAS'!E369</f>
        <v>4700</v>
      </c>
      <c r="E364" s="1">
        <v>0</v>
      </c>
      <c r="F364" s="1">
        <v>0</v>
      </c>
      <c r="G364" s="2">
        <f t="shared" si="8"/>
        <v>16215.23904</v>
      </c>
      <c r="H364" s="2">
        <f t="shared" si="9"/>
        <v>8.000000000174623E-2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35270.080000000002</v>
      </c>
      <c r="D371" s="1">
        <f>'PR-RAS'!E376</f>
        <v>4700</v>
      </c>
      <c r="E371" s="1">
        <v>0</v>
      </c>
      <c r="F371" s="1">
        <v>0</v>
      </c>
      <c r="G371" s="2">
        <f t="shared" si="8"/>
        <v>16527.929599999999</v>
      </c>
      <c r="H371" s="2">
        <f t="shared" si="9"/>
        <v>8.000000000174623E-2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540.15</v>
      </c>
      <c r="D378" s="1">
        <f>'PR-RAS'!E383</f>
        <v>695.88</v>
      </c>
      <c r="E378" s="1">
        <v>0</v>
      </c>
      <c r="F378" s="1">
        <v>0</v>
      </c>
      <c r="G378" s="2">
        <f t="shared" si="8"/>
        <v>728.33006999999998</v>
      </c>
      <c r="H378" s="2">
        <f t="shared" si="9"/>
        <v>0.26999999999998181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540.15</v>
      </c>
      <c r="D379" s="1">
        <f>'PR-RAS'!E384</f>
        <v>695.88</v>
      </c>
      <c r="E379" s="1">
        <v>0</v>
      </c>
      <c r="F379" s="1">
        <v>0</v>
      </c>
      <c r="G379" s="2">
        <f t="shared" si="8"/>
        <v>730.26197999999999</v>
      </c>
      <c r="H379" s="2">
        <f t="shared" si="9"/>
        <v>0.26999999999998181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35810.230000000003</v>
      </c>
      <c r="D403" s="1">
        <f>'PR-RAS'!E408</f>
        <v>5395.88</v>
      </c>
      <c r="E403" s="1">
        <v>0</v>
      </c>
      <c r="F403" s="1">
        <v>0</v>
      </c>
      <c r="G403" s="2">
        <f t="shared" si="8"/>
        <v>18733.999980000004</v>
      </c>
      <c r="H403" s="2">
        <f t="shared" si="9"/>
        <v>0.35000000000309228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999057.76</v>
      </c>
      <c r="D407" s="1">
        <f>'PR-RAS'!E412</f>
        <v>1219244.4900000002</v>
      </c>
      <c r="E407" s="1">
        <v>0</v>
      </c>
      <c r="F407" s="1">
        <v>0</v>
      </c>
      <c r="G407" s="2">
        <f t="shared" si="8"/>
        <v>1395643.9764400001</v>
      </c>
      <c r="H407" s="2">
        <f t="shared" si="9"/>
        <v>0.73000000021420419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1002870.39</v>
      </c>
      <c r="D408" s="1">
        <f>'PR-RAS'!E413</f>
        <v>1205749.6000000001</v>
      </c>
      <c r="E408" s="1">
        <v>0</v>
      </c>
      <c r="F408" s="1">
        <v>0</v>
      </c>
      <c r="G408" s="2">
        <f t="shared" si="8"/>
        <v>1389648.42313</v>
      </c>
      <c r="H408" s="2">
        <f t="shared" si="9"/>
        <v>0.78999999992083758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13494.89000000013</v>
      </c>
      <c r="E409" s="1">
        <v>0</v>
      </c>
      <c r="F409" s="1">
        <v>0</v>
      </c>
      <c r="G409" s="2">
        <f t="shared" si="8"/>
        <v>11011.830240000105</v>
      </c>
      <c r="H409" s="2">
        <f t="shared" si="9"/>
        <v>0.10999999986961484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3812.6300000000047</v>
      </c>
      <c r="D410" s="1">
        <f>'PR-RAS'!E415</f>
        <v>0</v>
      </c>
      <c r="E410" s="1">
        <v>0</v>
      </c>
      <c r="F410" s="1">
        <v>0</v>
      </c>
      <c r="G410" s="2">
        <f t="shared" si="8"/>
        <v>1559.3656700000017</v>
      </c>
      <c r="H410" s="2">
        <f t="shared" si="9"/>
        <v>0.36999999999534339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4707.29</v>
      </c>
      <c r="D411" s="1">
        <f>'PR-RAS'!E416</f>
        <v>894.66</v>
      </c>
      <c r="E411" s="1">
        <v>0</v>
      </c>
      <c r="F411" s="1">
        <v>0</v>
      </c>
      <c r="G411" s="2">
        <f t="shared" si="8"/>
        <v>2663.6100999999999</v>
      </c>
      <c r="H411" s="2">
        <f t="shared" si="9"/>
        <v>0.62999999999999545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331.88</v>
      </c>
      <c r="D413" s="1">
        <f>'PR-RAS'!E418</f>
        <v>664.88</v>
      </c>
      <c r="E413" s="1">
        <v>0</v>
      </c>
      <c r="F413" s="1">
        <v>0</v>
      </c>
      <c r="G413" s="2">
        <f t="shared" si="8"/>
        <v>684.5956799999999</v>
      </c>
      <c r="H413" s="2">
        <f t="shared" si="9"/>
        <v>0.24000000000000909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999057.76</v>
      </c>
      <c r="D633" s="1">
        <f>'PR-RAS'!E639</f>
        <v>1219244.4900000002</v>
      </c>
      <c r="E633" s="1">
        <v>0</v>
      </c>
      <c r="F633" s="1">
        <v>0</v>
      </c>
      <c r="G633" s="2">
        <f t="shared" si="10"/>
        <v>2172529.5396800004</v>
      </c>
      <c r="H633" s="2">
        <f t="shared" si="11"/>
        <v>0.73000000021420419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1002870.39</v>
      </c>
      <c r="D634" s="1">
        <f>'PR-RAS'!E640</f>
        <v>1205749.6000000001</v>
      </c>
      <c r="E634" s="1">
        <v>0</v>
      </c>
      <c r="F634" s="1">
        <v>0</v>
      </c>
      <c r="G634" s="2">
        <f t="shared" si="10"/>
        <v>2161295.95047</v>
      </c>
      <c r="H634" s="2">
        <f t="shared" si="11"/>
        <v>0.78999999992083758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13494.89000000013</v>
      </c>
      <c r="E635" s="1">
        <v>0</v>
      </c>
      <c r="F635" s="1">
        <v>0</v>
      </c>
      <c r="G635" s="2">
        <f t="shared" si="10"/>
        <v>17111.520520000166</v>
      </c>
      <c r="H635" s="2">
        <f t="shared" si="11"/>
        <v>0.10999999986961484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3812.6300000000047</v>
      </c>
      <c r="D636" s="1">
        <f>'PR-RAS'!E642</f>
        <v>0</v>
      </c>
      <c r="E636" s="1">
        <v>0</v>
      </c>
      <c r="F636" s="1">
        <v>0</v>
      </c>
      <c r="G636" s="2">
        <f t="shared" si="10"/>
        <v>2421.0200500000028</v>
      </c>
      <c r="H636" s="2">
        <f t="shared" si="11"/>
        <v>0.36999999999534339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4707.29</v>
      </c>
      <c r="D637" s="1">
        <f>'PR-RAS'!E643</f>
        <v>894.66</v>
      </c>
      <c r="E637" s="1">
        <v>0</v>
      </c>
      <c r="F637" s="1">
        <v>0</v>
      </c>
      <c r="G637" s="2">
        <f t="shared" si="10"/>
        <v>4131.8439600000002</v>
      </c>
      <c r="H637" s="2">
        <f t="shared" si="11"/>
        <v>0.62999999999999545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894.65999999999531</v>
      </c>
      <c r="D639" s="1">
        <f>'PR-RAS'!E645</f>
        <v>14389.55000000013</v>
      </c>
      <c r="E639" s="1">
        <v>0</v>
      </c>
      <c r="F639" s="1">
        <v>0</v>
      </c>
      <c r="G639" s="2">
        <f t="shared" si="10"/>
        <v>18931.858880000163</v>
      </c>
      <c r="H639" s="2">
        <f t="shared" si="11"/>
        <v>0.78999999987445335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83833.259999999995</v>
      </c>
      <c r="D641" s="1">
        <f>'PR-RAS'!E647</f>
        <v>92521.85</v>
      </c>
      <c r="E641" s="1">
        <v>0</v>
      </c>
      <c r="F641" s="1">
        <v>0</v>
      </c>
      <c r="G641" s="2">
        <f t="shared" si="10"/>
        <v>172081.25440000001</v>
      </c>
      <c r="H641" s="2">
        <f t="shared" si="11"/>
        <v>0.40999999998894054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24580.86</v>
      </c>
      <c r="D643" s="1">
        <f>'PR-RAS'!E650</f>
        <v>37263.01</v>
      </c>
      <c r="E643" s="1">
        <v>0</v>
      </c>
      <c r="F643" s="1">
        <v>0</v>
      </c>
      <c r="G643" s="2">
        <f t="shared" si="10"/>
        <v>63626.616960000007</v>
      </c>
      <c r="H643" s="2">
        <f t="shared" si="11"/>
        <v>0.15000000000145519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24580.86</v>
      </c>
      <c r="D644" s="1">
        <f>'PR-RAS'!E651</f>
        <v>37263.01</v>
      </c>
      <c r="E644" s="1">
        <v>0</v>
      </c>
      <c r="F644" s="1">
        <v>0</v>
      </c>
      <c r="G644" s="2">
        <f t="shared" si="10"/>
        <v>63725.723840000006</v>
      </c>
      <c r="H644" s="2">
        <f t="shared" si="11"/>
        <v>0.15000000000145519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52</v>
      </c>
      <c r="E647" s="1">
        <v>0</v>
      </c>
      <c r="F647" s="1">
        <v>0</v>
      </c>
      <c r="G647" s="2">
        <f t="shared" si="10"/>
        <v>100.13000000000001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39</v>
      </c>
      <c r="E649" s="1">
        <v>0</v>
      </c>
      <c r="F649" s="1">
        <v>0</v>
      </c>
      <c r="G649" s="2">
        <f t="shared" si="10"/>
        <v>75.816000000000003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898984.03</v>
      </c>
      <c r="D668" s="1">
        <f>'PR-RAS'!E675</f>
        <v>1107296.07</v>
      </c>
      <c r="E668" s="1">
        <v>0</v>
      </c>
      <c r="F668" s="1">
        <v>0</v>
      </c>
      <c r="G668" s="2">
        <f t="shared" si="10"/>
        <v>2076755.3053900001</v>
      </c>
      <c r="H668" s="2">
        <f t="shared" si="11"/>
        <v>0.10000000009313226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6545.6</v>
      </c>
      <c r="E687" s="1">
        <v>0</v>
      </c>
      <c r="F687" s="1">
        <v>0</v>
      </c>
      <c r="G687" s="2">
        <f t="shared" si="10"/>
        <v>8980.5632000000005</v>
      </c>
      <c r="H687" s="2">
        <f t="shared" si="11"/>
        <v>0.3999999999996362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5183.2700000000004</v>
      </c>
      <c r="D703" s="1">
        <f>'PR-RAS'!E710</f>
        <v>12787.73</v>
      </c>
      <c r="E703" s="1">
        <v>0</v>
      </c>
      <c r="F703" s="1">
        <v>0</v>
      </c>
      <c r="G703" s="2">
        <f t="shared" si="10"/>
        <v>21592.62846</v>
      </c>
      <c r="H703" s="2">
        <f t="shared" si="11"/>
        <v>0.54000000000087311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4223.9399999999996</v>
      </c>
      <c r="D709" s="1">
        <f>'PR-RAS'!E716</f>
        <v>0</v>
      </c>
      <c r="E709" s="1">
        <v>0</v>
      </c>
      <c r="F709" s="1">
        <v>0</v>
      </c>
      <c r="G709" s="2">
        <f t="shared" si="10"/>
        <v>2990.5495199999996</v>
      </c>
      <c r="H709" s="2">
        <f t="shared" si="11"/>
        <v>6.0000000000400178E-2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441.44</v>
      </c>
      <c r="E710" s="1">
        <v>0</v>
      </c>
      <c r="F710" s="1">
        <v>0</v>
      </c>
      <c r="G710" s="2">
        <f t="shared" si="10"/>
        <v>625.96191999999996</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11054.35</v>
      </c>
      <c r="D711" s="1">
        <f>'PR-RAS'!E718</f>
        <v>13768.24</v>
      </c>
      <c r="E711" s="1">
        <v>0</v>
      </c>
      <c r="F711" s="1">
        <v>0</v>
      </c>
      <c r="G711" s="2">
        <f t="shared" si="10"/>
        <v>27399.489300000001</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4900</v>
      </c>
      <c r="E713" s="1">
        <v>0</v>
      </c>
      <c r="F713" s="1">
        <v>0</v>
      </c>
      <c r="G713" s="2">
        <f t="shared" si="10"/>
        <v>6977.5999999999995</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245.5</v>
      </c>
      <c r="D715" s="1">
        <f>'PR-RAS'!E722</f>
        <v>1095.1199999999999</v>
      </c>
      <c r="E715" s="1">
        <v>0</v>
      </c>
      <c r="F715" s="1">
        <v>0</v>
      </c>
      <c r="G715" s="2">
        <f t="shared" si="10"/>
        <v>1739.1183599999997</v>
      </c>
      <c r="H715" s="2">
        <f t="shared" si="11"/>
        <v>0.61999999999989086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733.5</v>
      </c>
      <c r="D821" s="1">
        <f>'PR-RAS'!E828</f>
        <v>925.87</v>
      </c>
      <c r="E821" s="1">
        <v>0</v>
      </c>
      <c r="F821" s="1">
        <v>0</v>
      </c>
      <c r="G821" s="2">
        <f t="shared" si="18"/>
        <v>2119.8967999999995</v>
      </c>
      <c r="H821" s="2">
        <f t="shared" si="19"/>
        <v>0.62999999999999545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165979.51999999996</v>
      </c>
      <c r="D984" s="6">
        <f>BILANCA!E6</f>
        <v>200944.28</v>
      </c>
      <c r="E984" s="6">
        <v>0</v>
      </c>
      <c r="F984" s="6">
        <v>0</v>
      </c>
      <c r="G984" s="7">
        <f t="shared" ref="G984:G1241" si="22">B984/1000*C984+B984/500*D984</f>
        <v>567.86807999999996</v>
      </c>
      <c r="H984" s="7">
        <f t="shared" si="19"/>
        <v>0.76000000003841706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80681.409999999945</v>
      </c>
      <c r="D985" s="1">
        <f>BILANCA!E7</f>
        <v>88575.659999999989</v>
      </c>
      <c r="E985" s="1">
        <v>0</v>
      </c>
      <c r="F985" s="1">
        <v>0</v>
      </c>
      <c r="G985" s="2">
        <f t="shared" si="22"/>
        <v>515.66545999999983</v>
      </c>
      <c r="H985" s="2">
        <f t="shared" si="19"/>
        <v>0.74999999995634425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80681.409999999945</v>
      </c>
      <c r="D990" s="1">
        <f>BILANCA!E12</f>
        <v>88575.659999999989</v>
      </c>
      <c r="E990" s="1">
        <v>0</v>
      </c>
      <c r="F990" s="1">
        <v>0</v>
      </c>
      <c r="G990" s="2">
        <f t="shared" si="22"/>
        <v>1804.8291099999994</v>
      </c>
      <c r="H990" s="2">
        <f t="shared" si="19"/>
        <v>0.74999999995634425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66626.449999999953</v>
      </c>
      <c r="D997" s="1">
        <f>BILANCA!E19</f>
        <v>73872.049999999988</v>
      </c>
      <c r="E997" s="1">
        <v>0</v>
      </c>
      <c r="F997" s="1">
        <v>0</v>
      </c>
      <c r="G997" s="2">
        <f t="shared" si="22"/>
        <v>3001.187699999999</v>
      </c>
      <c r="H997" s="2">
        <f t="shared" si="19"/>
        <v>0.49999999994179234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357907.66</v>
      </c>
      <c r="D1004" s="1">
        <f>BILANCA!E26</f>
        <v>415225.04</v>
      </c>
      <c r="E1004" s="1">
        <v>0</v>
      </c>
      <c r="F1004" s="1">
        <v>0</v>
      </c>
      <c r="G1004" s="2">
        <f t="shared" si="22"/>
        <v>24955.512540000003</v>
      </c>
      <c r="H1004" s="2">
        <f t="shared" si="19"/>
        <v>0.38000000000465661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291281.21000000002</v>
      </c>
      <c r="D1006" s="1">
        <f>BILANCA!E28</f>
        <v>341352.99</v>
      </c>
      <c r="E1006" s="1">
        <v>0</v>
      </c>
      <c r="F1006" s="1">
        <v>0</v>
      </c>
      <c r="G1006" s="2">
        <f t="shared" si="22"/>
        <v>22401.70537</v>
      </c>
      <c r="H1006" s="2">
        <f t="shared" si="19"/>
        <v>0.22000000003026798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14054.96</v>
      </c>
      <c r="D1013" s="1">
        <f>BILANCA!E35</f>
        <v>14703.61</v>
      </c>
      <c r="E1013" s="1">
        <v>0</v>
      </c>
      <c r="F1013" s="1">
        <v>0</v>
      </c>
      <c r="G1013" s="2">
        <f t="shared" si="22"/>
        <v>1303.8653999999999</v>
      </c>
      <c r="H1013" s="2">
        <f t="shared" si="19"/>
        <v>0.43000000000029104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14054.96</v>
      </c>
      <c r="D1014" s="1">
        <f>BILANCA!E36</f>
        <v>14703.61</v>
      </c>
      <c r="E1014" s="1">
        <v>0</v>
      </c>
      <c r="F1014" s="1">
        <v>0</v>
      </c>
      <c r="G1014" s="2">
        <f t="shared" si="22"/>
        <v>1347.3275800000001</v>
      </c>
      <c r="H1014" s="2">
        <f t="shared" si="19"/>
        <v>0.43000000000029104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43536.81</v>
      </c>
      <c r="D1032" s="1">
        <f>BILANCA!E54</f>
        <v>46496.91</v>
      </c>
      <c r="E1032" s="1">
        <v>0</v>
      </c>
      <c r="F1032" s="1">
        <v>0</v>
      </c>
      <c r="G1032" s="2">
        <f t="shared" si="22"/>
        <v>6690.0008699999998</v>
      </c>
      <c r="H1032" s="2">
        <f t="shared" si="19"/>
        <v>0.27999999999883585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43536.81</v>
      </c>
      <c r="D1033" s="1">
        <f>BILANCA!E55</f>
        <v>46496.91</v>
      </c>
      <c r="E1033" s="1">
        <v>0</v>
      </c>
      <c r="F1033" s="1">
        <v>0</v>
      </c>
      <c r="G1033" s="2">
        <f t="shared" si="22"/>
        <v>6826.531500000001</v>
      </c>
      <c r="H1033" s="2">
        <f t="shared" si="19"/>
        <v>0.27999999999883585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85298.11</v>
      </c>
      <c r="D1046" s="1">
        <f>BILANCA!E68</f>
        <v>112368.62000000001</v>
      </c>
      <c r="E1046" s="1">
        <v>0</v>
      </c>
      <c r="F1046" s="1">
        <v>0</v>
      </c>
      <c r="G1046" s="2">
        <f t="shared" si="22"/>
        <v>19532.227050000001</v>
      </c>
      <c r="H1046" s="2">
        <f t="shared" si="19"/>
        <v>0.48999999999068677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317.01</v>
      </c>
      <c r="D1056" s="1">
        <f>BILANCA!E78</f>
        <v>133.37</v>
      </c>
      <c r="E1056" s="1">
        <v>0</v>
      </c>
      <c r="F1056" s="1">
        <v>0</v>
      </c>
      <c r="G1056" s="2">
        <f t="shared" si="22"/>
        <v>42.613749999999996</v>
      </c>
      <c r="H1056" s="2">
        <f t="shared" si="19"/>
        <v>0.37999999999999545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78.709999999999994</v>
      </c>
      <c r="D1062" s="1">
        <f>BILANCA!E84</f>
        <v>78.709999999999994</v>
      </c>
      <c r="E1062" s="1">
        <v>0</v>
      </c>
      <c r="F1062" s="1">
        <v>0</v>
      </c>
      <c r="G1062" s="2">
        <f t="shared" si="22"/>
        <v>18.654269999999997</v>
      </c>
      <c r="H1062" s="2">
        <f t="shared" si="19"/>
        <v>0.58000000000001251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238.3</v>
      </c>
      <c r="D1064" s="1">
        <f>BILANCA!E86</f>
        <v>54.66</v>
      </c>
      <c r="E1064" s="1">
        <v>0</v>
      </c>
      <c r="F1064" s="1">
        <v>0</v>
      </c>
      <c r="G1064" s="2">
        <f t="shared" si="22"/>
        <v>28.157220000000002</v>
      </c>
      <c r="H1064" s="2">
        <f t="shared" si="19"/>
        <v>0.64000000000001478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1147.8400000000001</v>
      </c>
      <c r="D1124" s="1">
        <f>BILANCA!E146</f>
        <v>19713.400000000001</v>
      </c>
      <c r="E1124" s="1">
        <v>0</v>
      </c>
      <c r="F1124" s="1">
        <v>0</v>
      </c>
      <c r="G1124" s="2">
        <f t="shared" si="22"/>
        <v>5721.0242399999997</v>
      </c>
      <c r="H1124" s="2">
        <f t="shared" si="23"/>
        <v>0.56000000000130967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331.88</v>
      </c>
      <c r="D1138" s="1">
        <f>BILANCA!E160</f>
        <v>664.88</v>
      </c>
      <c r="E1138" s="1">
        <v>0</v>
      </c>
      <c r="F1138" s="1">
        <v>0</v>
      </c>
      <c r="G1138" s="2">
        <f t="shared" si="22"/>
        <v>257.55419999999998</v>
      </c>
      <c r="H1138" s="2">
        <f t="shared" si="23"/>
        <v>0.24000000000000909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815.96</v>
      </c>
      <c r="D1139" s="1">
        <f>BILANCA!E161</f>
        <v>19048.52</v>
      </c>
      <c r="E1139" s="1">
        <v>0</v>
      </c>
      <c r="F1139" s="1">
        <v>0</v>
      </c>
      <c r="G1139" s="2">
        <f t="shared" si="22"/>
        <v>6070.4279999999999</v>
      </c>
      <c r="H1139" s="2">
        <f t="shared" si="23"/>
        <v>0.51999999999952706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83833.259999999995</v>
      </c>
      <c r="D1148" s="1">
        <f>BILANCA!E170</f>
        <v>92521.85</v>
      </c>
      <c r="E1148" s="1">
        <v>0</v>
      </c>
      <c r="F1148" s="1">
        <v>0</v>
      </c>
      <c r="G1148" s="2">
        <f t="shared" si="22"/>
        <v>44364.698400000008</v>
      </c>
      <c r="H1148" s="2">
        <f t="shared" si="23"/>
        <v>0.40999999998894054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83833.259999999995</v>
      </c>
      <c r="D1151" s="1">
        <f>BILANCA!E173</f>
        <v>92521.85</v>
      </c>
      <c r="E1151" s="1">
        <v>0</v>
      </c>
      <c r="F1151" s="1">
        <v>0</v>
      </c>
      <c r="G1151" s="2">
        <f t="shared" si="22"/>
        <v>45171.329280000005</v>
      </c>
      <c r="H1151" s="2">
        <f t="shared" si="23"/>
        <v>0.40999999998894054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165979.52000000002</v>
      </c>
      <c r="D1152" s="1">
        <f>BILANCA!E175</f>
        <v>200944.28</v>
      </c>
      <c r="E1152" s="1">
        <v>0</v>
      </c>
      <c r="F1152" s="1">
        <v>0</v>
      </c>
      <c r="G1152" s="2">
        <f t="shared" si="22"/>
        <v>95969.705520000018</v>
      </c>
      <c r="H1152" s="2">
        <f t="shared" si="23"/>
        <v>0.7599999999802094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84071.569999999992</v>
      </c>
      <c r="D1153" s="1">
        <f>BILANCA!E176</f>
        <v>97314.189999999988</v>
      </c>
      <c r="E1153" s="1">
        <v>0</v>
      </c>
      <c r="F1153" s="1">
        <v>0</v>
      </c>
      <c r="G1153" s="2">
        <f t="shared" si="22"/>
        <v>47378.991500000004</v>
      </c>
      <c r="H1153" s="2">
        <f t="shared" si="23"/>
        <v>0.61999999999534339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84024.34</v>
      </c>
      <c r="D1154" s="1">
        <f>BILANCA!E177</f>
        <v>97212.549999999988</v>
      </c>
      <c r="E1154" s="1">
        <v>0</v>
      </c>
      <c r="F1154" s="1">
        <v>0</v>
      </c>
      <c r="G1154" s="2">
        <f t="shared" si="22"/>
        <v>47614.854240000001</v>
      </c>
      <c r="H1154" s="2">
        <f t="shared" si="23"/>
        <v>0.79000000000814907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78093.259999999995</v>
      </c>
      <c r="D1155" s="1">
        <f>BILANCA!E178</f>
        <v>92927.29</v>
      </c>
      <c r="E1155" s="1">
        <v>0</v>
      </c>
      <c r="F1155" s="1">
        <v>0</v>
      </c>
      <c r="G1155" s="2">
        <f t="shared" si="22"/>
        <v>45399.028479999994</v>
      </c>
      <c r="H1155" s="2">
        <f t="shared" si="23"/>
        <v>0.54999999998835847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5692.78</v>
      </c>
      <c r="D1156" s="1">
        <f>BILANCA!E179</f>
        <v>4200.75</v>
      </c>
      <c r="E1156" s="1">
        <v>0</v>
      </c>
      <c r="F1156" s="1">
        <v>0</v>
      </c>
      <c r="G1156" s="2">
        <f t="shared" si="22"/>
        <v>2438.3104399999997</v>
      </c>
      <c r="H1156" s="2">
        <f t="shared" si="23"/>
        <v>0.47000000000025466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29.81</v>
      </c>
      <c r="E1163" s="1">
        <v>0</v>
      </c>
      <c r="F1163" s="1">
        <v>0</v>
      </c>
      <c r="G1163" s="2">
        <f t="shared" si="22"/>
        <v>10.731599999999998</v>
      </c>
      <c r="H1163" s="2">
        <f t="shared" si="23"/>
        <v>0.19000000000000128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0.04</v>
      </c>
      <c r="E1164" s="1">
        <v>0</v>
      </c>
      <c r="F1164" s="1">
        <v>0</v>
      </c>
      <c r="G1164" s="2">
        <f t="shared" si="22"/>
        <v>1.448E-2</v>
      </c>
      <c r="H1164" s="2">
        <f t="shared" si="23"/>
        <v>0.04</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238.3</v>
      </c>
      <c r="D1165" s="1">
        <f>BILANCA!E188</f>
        <v>54.66</v>
      </c>
      <c r="E1165" s="1">
        <v>0</v>
      </c>
      <c r="F1165" s="1">
        <v>0</v>
      </c>
      <c r="G1165" s="2">
        <f t="shared" si="22"/>
        <v>63.266840000000002</v>
      </c>
      <c r="H1165" s="2">
        <f t="shared" si="23"/>
        <v>0.64000000000001478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47.23</v>
      </c>
      <c r="D1166" s="1">
        <f>BILANCA!E189</f>
        <v>101.64</v>
      </c>
      <c r="E1166" s="1">
        <v>0</v>
      </c>
      <c r="F1166" s="1">
        <v>0</v>
      </c>
      <c r="G1166" s="2">
        <f t="shared" si="22"/>
        <v>45.843330000000002</v>
      </c>
      <c r="H1166" s="2">
        <f t="shared" si="23"/>
        <v>0.58999999999999631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81907.950000000012</v>
      </c>
      <c r="D1214" s="1">
        <f>BILANCA!E237</f>
        <v>103630.09000000001</v>
      </c>
      <c r="E1214" s="1">
        <v>0</v>
      </c>
      <c r="F1214" s="1">
        <v>0</v>
      </c>
      <c r="G1214" s="2">
        <f t="shared" si="22"/>
        <v>66797.838030000014</v>
      </c>
      <c r="H1214" s="2">
        <f t="shared" si="23"/>
        <v>0.13999999999941792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80681.41</v>
      </c>
      <c r="D1215" s="1">
        <f>BILANCA!E238</f>
        <v>88575.66</v>
      </c>
      <c r="E1215" s="1">
        <v>0</v>
      </c>
      <c r="F1215" s="1">
        <v>0</v>
      </c>
      <c r="G1215" s="2">
        <f t="shared" si="22"/>
        <v>59817.193360000005</v>
      </c>
      <c r="H1215" s="2">
        <f t="shared" si="23"/>
        <v>0.75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80681.41</v>
      </c>
      <c r="D1216" s="1">
        <f>BILANCA!E239</f>
        <v>88575.66</v>
      </c>
      <c r="E1216" s="1">
        <v>0</v>
      </c>
      <c r="F1216" s="1">
        <v>0</v>
      </c>
      <c r="G1216" s="2">
        <f t="shared" si="22"/>
        <v>60075.026090000007</v>
      </c>
      <c r="H1216" s="2">
        <f t="shared" si="23"/>
        <v>0.75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80681.41</v>
      </c>
      <c r="D1217" s="1">
        <f>BILANCA!E240</f>
        <v>88575.66</v>
      </c>
      <c r="E1217" s="1">
        <v>0</v>
      </c>
      <c r="F1217" s="1">
        <v>0</v>
      </c>
      <c r="G1217" s="2">
        <f t="shared" si="22"/>
        <v>60332.858820000009</v>
      </c>
      <c r="H1217" s="2">
        <f t="shared" si="23"/>
        <v>0.75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894.66</v>
      </c>
      <c r="D1222" s="1">
        <f>BILANCA!E245</f>
        <v>14389.55</v>
      </c>
      <c r="E1222" s="1">
        <v>0</v>
      </c>
      <c r="F1222" s="1">
        <v>0</v>
      </c>
      <c r="G1222" s="2">
        <f t="shared" si="22"/>
        <v>7092.0286399999995</v>
      </c>
      <c r="H1222" s="2">
        <f t="shared" si="23"/>
        <v>0.79000000000075943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894.66</v>
      </c>
      <c r="D1223" s="1">
        <f>BILANCA!E246</f>
        <v>14389.55</v>
      </c>
      <c r="E1223" s="1">
        <v>0</v>
      </c>
      <c r="F1223" s="1">
        <v>0</v>
      </c>
      <c r="G1223" s="2">
        <f t="shared" si="22"/>
        <v>7121.7023999999992</v>
      </c>
      <c r="H1223" s="2">
        <f t="shared" si="23"/>
        <v>0.79000000000075943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894.66</v>
      </c>
      <c r="D1224" s="1">
        <f>BILANCA!E247</f>
        <v>14389.55</v>
      </c>
      <c r="E1224" s="1">
        <v>0</v>
      </c>
      <c r="F1224" s="1">
        <v>0</v>
      </c>
      <c r="G1224" s="2">
        <f t="shared" si="22"/>
        <v>7151.3761599999989</v>
      </c>
      <c r="H1224" s="2">
        <f t="shared" si="23"/>
        <v>0.79000000000075943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331.88</v>
      </c>
      <c r="D1232" s="1">
        <f>BILANCA!E255</f>
        <v>664.88</v>
      </c>
      <c r="E1232" s="1">
        <v>0</v>
      </c>
      <c r="F1232" s="1">
        <v>0</v>
      </c>
      <c r="G1232" s="2">
        <f t="shared" si="22"/>
        <v>413.74835999999999</v>
      </c>
      <c r="H1232" s="2">
        <f t="shared" si="23"/>
        <v>0.24000000000000909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16848.900000000001</v>
      </c>
      <c r="D1236" s="1">
        <f>BILANCA!E259</f>
        <v>0</v>
      </c>
      <c r="E1236" s="1">
        <v>0</v>
      </c>
      <c r="F1236" s="1">
        <v>0</v>
      </c>
      <c r="G1236" s="2">
        <f t="shared" si="22"/>
        <v>4262.7717000000002</v>
      </c>
      <c r="H1236" s="2">
        <f t="shared" si="23"/>
        <v>9.9999999998544808E-2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16848.900000000001</v>
      </c>
      <c r="D1237" s="1">
        <f>BILANCA!E260</f>
        <v>0</v>
      </c>
      <c r="E1237" s="1">
        <v>0</v>
      </c>
      <c r="F1237" s="1">
        <v>0</v>
      </c>
      <c r="G1237" s="2">
        <f t="shared" si="22"/>
        <v>4279.6206000000002</v>
      </c>
      <c r="H1237" s="2">
        <f t="shared" si="23"/>
        <v>9.9999999998544808E-2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815.96</v>
      </c>
      <c r="D1240" s="1">
        <f>BILANCA!E264</f>
        <v>19380.96</v>
      </c>
      <c r="E1240" s="1">
        <v>0</v>
      </c>
      <c r="F1240" s="1">
        <v>0</v>
      </c>
      <c r="G1240" s="2">
        <f t="shared" si="22"/>
        <v>10171.515159999999</v>
      </c>
      <c r="H1240" s="2">
        <f t="shared" si="23"/>
        <v>8.0000000000836735E-2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331.88</v>
      </c>
      <c r="D1241" s="1">
        <f>BILANCA!E265</f>
        <v>332.44</v>
      </c>
      <c r="E1241" s="1">
        <v>0</v>
      </c>
      <c r="F1241" s="1">
        <v>0</v>
      </c>
      <c r="G1241" s="2">
        <f t="shared" si="22"/>
        <v>257.16408000000001</v>
      </c>
      <c r="H1241" s="2">
        <f t="shared" si="23"/>
        <v>0.56000000000000227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236.13</v>
      </c>
      <c r="D1244" s="1">
        <f>BILANCA!E268</f>
        <v>0</v>
      </c>
      <c r="E1244" s="1">
        <v>0</v>
      </c>
      <c r="F1244" s="1">
        <v>0</v>
      </c>
      <c r="G1244" s="2">
        <f t="shared" si="24"/>
        <v>61.629930000000002</v>
      </c>
      <c r="H1244" s="2">
        <f t="shared" si="23"/>
        <v>0.12999999999999545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2.17</v>
      </c>
      <c r="D1245" s="1">
        <f>BILANCA!E269</f>
        <v>54.66</v>
      </c>
      <c r="E1245" s="1">
        <v>0</v>
      </c>
      <c r="F1245" s="1">
        <v>0</v>
      </c>
      <c r="G1245" s="2">
        <f t="shared" si="24"/>
        <v>29.210379999999997</v>
      </c>
      <c r="H1245" s="2">
        <f t="shared" si="23"/>
        <v>0.51000000000000334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815.96</v>
      </c>
      <c r="D1262" s="1">
        <f>BILANCA!E286</f>
        <v>19048.52</v>
      </c>
      <c r="E1262" s="1">
        <v>0</v>
      </c>
      <c r="F1262" s="1">
        <v>0</v>
      </c>
      <c r="G1262" s="2">
        <f t="shared" si="24"/>
        <v>10856.727000000003</v>
      </c>
      <c r="H1262" s="2">
        <f t="shared" si="23"/>
        <v>0.51999999999952706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84024.34</v>
      </c>
      <c r="D1264" s="1">
        <f>BILANCA!E288</f>
        <v>97212.55</v>
      </c>
      <c r="E1264" s="1">
        <v>0</v>
      </c>
      <c r="F1264" s="1">
        <v>0</v>
      </c>
      <c r="G1264" s="2">
        <f t="shared" si="24"/>
        <v>78244.29264</v>
      </c>
      <c r="H1264" s="2">
        <f t="shared" si="23"/>
        <v>0.78999999999359716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47.23</v>
      </c>
      <c r="D1266" s="1">
        <f>BILANCA!E290</f>
        <v>101.64</v>
      </c>
      <c r="E1266" s="1">
        <v>0</v>
      </c>
      <c r="F1266" s="1">
        <v>0</v>
      </c>
      <c r="G1266" s="2">
        <f t="shared" si="24"/>
        <v>70.894329999999997</v>
      </c>
      <c r="H1266" s="2">
        <f t="shared" si="23"/>
        <v>0.58999999999999631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238.3</v>
      </c>
      <c r="D1278" s="1">
        <f>BILANCA!E302</f>
        <v>54.66</v>
      </c>
      <c r="E1278" s="1">
        <v>0</v>
      </c>
      <c r="F1278" s="1">
        <v>0</v>
      </c>
      <c r="G1278" s="2">
        <f t="shared" si="24"/>
        <v>102.5479</v>
      </c>
      <c r="H1278" s="2">
        <f t="shared" si="23"/>
        <v>0.64000000000001478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1002870.39</v>
      </c>
      <c r="D1408" s="1">
        <f>'RAS-funkcijski'!E114</f>
        <v>1205749.6000000001</v>
      </c>
      <c r="E1408" s="1">
        <v>0</v>
      </c>
      <c r="F1408" s="1">
        <v>0</v>
      </c>
      <c r="G1408" s="2">
        <f t="shared" si="24"/>
        <v>375580.65490000002</v>
      </c>
      <c r="H1408" s="2">
        <f t="shared" si="27"/>
        <v>0.78999999992083758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1002870.39</v>
      </c>
      <c r="D1412" s="1">
        <f>'RAS-funkcijski'!E118</f>
        <v>1205749.6000000001</v>
      </c>
      <c r="E1412" s="1">
        <v>0</v>
      </c>
      <c r="F1412" s="1">
        <v>0</v>
      </c>
      <c r="G1412" s="2">
        <f t="shared" si="24"/>
        <v>389238.13326000003</v>
      </c>
      <c r="H1412" s="2">
        <f t="shared" si="27"/>
        <v>0.78999999992083758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1002870.39</v>
      </c>
      <c r="D1414" s="1">
        <f>'RAS-funkcijski'!E120</f>
        <v>1205749.6000000001</v>
      </c>
      <c r="E1414" s="1">
        <v>0</v>
      </c>
      <c r="F1414" s="1">
        <v>0</v>
      </c>
      <c r="G1414" s="2">
        <f t="shared" si="24"/>
        <v>396066.87244000001</v>
      </c>
      <c r="H1414" s="2">
        <f t="shared" si="27"/>
        <v>0.78999999992083758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1002870.39</v>
      </c>
      <c r="D1435" s="13">
        <f>'RAS-funkcijski'!E141</f>
        <v>1205749.6000000001</v>
      </c>
      <c r="E1435" s="13">
        <v>0</v>
      </c>
      <c r="F1435" s="13">
        <v>0</v>
      </c>
      <c r="G1435" s="14">
        <f t="shared" si="24"/>
        <v>467768.63383000006</v>
      </c>
      <c r="H1435" s="14">
        <f t="shared" si="27"/>
        <v>0.78999999992083758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24946.3</v>
      </c>
      <c r="D1436" s="6">
        <f>'P-VRIO'!E5</f>
        <v>0</v>
      </c>
      <c r="E1436" s="6">
        <v>0</v>
      </c>
      <c r="F1436" s="6">
        <v>0</v>
      </c>
      <c r="G1436" s="7">
        <f t="shared" si="24"/>
        <v>24.946300000000001</v>
      </c>
      <c r="H1436" s="7">
        <f t="shared" si="27"/>
        <v>0.2999999999992724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24946.3</v>
      </c>
      <c r="D1453" s="1">
        <f>'P-VRIO'!E22</f>
        <v>0</v>
      </c>
      <c r="E1453" s="1">
        <v>0</v>
      </c>
      <c r="F1453" s="1">
        <v>0</v>
      </c>
      <c r="G1453" s="2">
        <f t="shared" si="24"/>
        <v>449.03339999999997</v>
      </c>
      <c r="H1453" s="2">
        <f t="shared" si="27"/>
        <v>0.2999999999992724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24946.3</v>
      </c>
      <c r="D1454" s="1">
        <f>'P-VRIO'!E23</f>
        <v>0</v>
      </c>
      <c r="E1454" s="1">
        <v>0</v>
      </c>
      <c r="F1454" s="1">
        <v>0</v>
      </c>
      <c r="G1454" s="2">
        <f t="shared" si="24"/>
        <v>473.97969999999998</v>
      </c>
      <c r="H1454" s="2">
        <f t="shared" si="27"/>
        <v>0.2999999999992724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24946.3</v>
      </c>
      <c r="D1456" s="1">
        <f>'P-VRIO'!E25</f>
        <v>0</v>
      </c>
      <c r="E1456" s="1">
        <v>0</v>
      </c>
      <c r="F1456" s="1">
        <v>0</v>
      </c>
      <c r="G1456" s="2">
        <f t="shared" si="24"/>
        <v>523.8723</v>
      </c>
      <c r="H1456" s="2">
        <f t="shared" si="27"/>
        <v>0.2999999999992724</v>
      </c>
      <c r="I1456" s="10">
        <f t="shared" si="30"/>
        <v>157.16168999961883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84071.57</v>
      </c>
      <c r="D1480" s="6"/>
      <c r="E1480" s="6">
        <v>0</v>
      </c>
      <c r="F1480" s="6">
        <v>0</v>
      </c>
      <c r="G1480" s="7">
        <f t="shared" ref="G1480:G1580" si="34">B1480/1000*C1480</f>
        <v>84.071570000000008</v>
      </c>
      <c r="H1480" s="7">
        <f t="shared" ref="H1480:H1580" si="35">ABS(C1480-ROUND(C1480,0))</f>
        <v>0.42999999999301508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1232029.3699999999</v>
      </c>
      <c r="D1481" s="1">
        <v>0</v>
      </c>
      <c r="E1481" s="1">
        <v>0</v>
      </c>
      <c r="F1481" s="1">
        <v>0</v>
      </c>
      <c r="G1481" s="2">
        <f t="shared" si="34"/>
        <v>2464.0587399999999</v>
      </c>
      <c r="H1481" s="2">
        <f t="shared" si="35"/>
        <v>0.36999999987892807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1226680.72</v>
      </c>
      <c r="D1483" s="1">
        <v>0</v>
      </c>
      <c r="E1483" s="1">
        <v>0</v>
      </c>
      <c r="F1483" s="1">
        <v>0</v>
      </c>
      <c r="G1483" s="2">
        <f t="shared" si="34"/>
        <v>4906.7228800000003</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1117445.1499999999</v>
      </c>
      <c r="D1484" s="1">
        <v>0</v>
      </c>
      <c r="E1484" s="1">
        <v>0</v>
      </c>
      <c r="F1484" s="1">
        <v>0</v>
      </c>
      <c r="G1484" s="2">
        <f t="shared" si="34"/>
        <v>5587.2257499999996</v>
      </c>
      <c r="H1484" s="2">
        <f t="shared" si="35"/>
        <v>0.14999999990686774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89898.45</v>
      </c>
      <c r="D1485" s="1">
        <v>0</v>
      </c>
      <c r="E1485" s="1">
        <v>0</v>
      </c>
      <c r="F1485" s="1">
        <v>0</v>
      </c>
      <c r="G1485" s="2">
        <f t="shared" si="34"/>
        <v>539.39070000000004</v>
      </c>
      <c r="H1485" s="2">
        <f t="shared" si="35"/>
        <v>0.44999999999708962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925.87</v>
      </c>
      <c r="D1489" s="1">
        <v>0</v>
      </c>
      <c r="E1489" s="1">
        <v>0</v>
      </c>
      <c r="F1489" s="1">
        <v>0</v>
      </c>
      <c r="G1489" s="2">
        <f t="shared" si="34"/>
        <v>9.258700000000001</v>
      </c>
      <c r="H1489" s="2">
        <f t="shared" si="35"/>
        <v>0.12999999999999545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855.01</v>
      </c>
      <c r="D1490" s="1">
        <v>0</v>
      </c>
      <c r="E1490" s="1">
        <v>0</v>
      </c>
      <c r="F1490" s="1">
        <v>0</v>
      </c>
      <c r="G1490" s="2">
        <f t="shared" si="34"/>
        <v>9.4051099999999987</v>
      </c>
      <c r="H1490" s="2">
        <f t="shared" si="35"/>
        <v>9.9999999999909051E-3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17556.240000000002</v>
      </c>
      <c r="D1491" s="1">
        <v>0</v>
      </c>
      <c r="E1491" s="1">
        <v>0</v>
      </c>
      <c r="F1491" s="1">
        <v>0</v>
      </c>
      <c r="G1491" s="2">
        <f t="shared" si="34"/>
        <v>210.67488000000003</v>
      </c>
      <c r="H1491" s="2">
        <f t="shared" si="35"/>
        <v>0.24000000000160071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5348.65</v>
      </c>
      <c r="D1492" s="1">
        <v>0</v>
      </c>
      <c r="E1492" s="1">
        <v>0</v>
      </c>
      <c r="F1492" s="1">
        <v>0</v>
      </c>
      <c r="G1492" s="2">
        <f t="shared" si="34"/>
        <v>69.532449999999997</v>
      </c>
      <c r="H1492" s="2">
        <f t="shared" si="35"/>
        <v>0.3500000000003638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1218786.75</v>
      </c>
      <c r="D1499" s="1">
        <v>0</v>
      </c>
      <c r="E1499" s="1">
        <v>0</v>
      </c>
      <c r="F1499" s="1">
        <v>0</v>
      </c>
      <c r="G1499" s="2">
        <f t="shared" si="34"/>
        <v>24375.735000000001</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1213492.51</v>
      </c>
      <c r="D1501" s="1">
        <v>0</v>
      </c>
      <c r="E1501" s="1">
        <v>0</v>
      </c>
      <c r="F1501" s="1">
        <v>0</v>
      </c>
      <c r="G1501" s="2">
        <f t="shared" si="34"/>
        <v>26696.835219999997</v>
      </c>
      <c r="H1501" s="2">
        <f t="shared" si="35"/>
        <v>0.48999999999068677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1102611.1200000001</v>
      </c>
      <c r="D1502" s="1">
        <v>0</v>
      </c>
      <c r="E1502" s="1">
        <v>0</v>
      </c>
      <c r="F1502" s="1">
        <v>0</v>
      </c>
      <c r="G1502" s="2">
        <f t="shared" si="34"/>
        <v>25360.055760000003</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91390.48</v>
      </c>
      <c r="D1503" s="1">
        <v>0</v>
      </c>
      <c r="E1503" s="1">
        <v>0</v>
      </c>
      <c r="F1503" s="1">
        <v>0</v>
      </c>
      <c r="G1503" s="2">
        <f t="shared" si="34"/>
        <v>2193.3715200000001</v>
      </c>
      <c r="H1503" s="2">
        <f t="shared" si="35"/>
        <v>0.47999999999592546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896.06</v>
      </c>
      <c r="D1507" s="1">
        <v>0</v>
      </c>
      <c r="E1507" s="1">
        <v>0</v>
      </c>
      <c r="F1507" s="1">
        <v>0</v>
      </c>
      <c r="G1507" s="2">
        <f t="shared" si="34"/>
        <v>25.089679999999998</v>
      </c>
      <c r="H1507" s="2">
        <f t="shared" si="35"/>
        <v>5.999999999994543E-2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854.97</v>
      </c>
      <c r="D1508" s="1">
        <v>0</v>
      </c>
      <c r="E1508" s="1">
        <v>0</v>
      </c>
      <c r="F1508" s="1">
        <v>0</v>
      </c>
      <c r="G1508" s="2">
        <f t="shared" si="34"/>
        <v>24.794130000000003</v>
      </c>
      <c r="H1508" s="2">
        <f t="shared" si="35"/>
        <v>2.9999999999972715E-2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17739.88</v>
      </c>
      <c r="D1509" s="1">
        <v>0</v>
      </c>
      <c r="E1509" s="1">
        <v>0</v>
      </c>
      <c r="F1509" s="1">
        <v>0</v>
      </c>
      <c r="G1509" s="2">
        <f t="shared" si="34"/>
        <v>532.19640000000004</v>
      </c>
      <c r="H1509" s="2">
        <f t="shared" si="35"/>
        <v>0.11999999999898137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5294.24</v>
      </c>
      <c r="D1510" s="1">
        <v>0</v>
      </c>
      <c r="E1510" s="1">
        <v>0</v>
      </c>
      <c r="F1510" s="1">
        <v>0</v>
      </c>
      <c r="G1510" s="2">
        <f t="shared" si="34"/>
        <v>164.12143999999998</v>
      </c>
      <c r="H1510" s="2">
        <f t="shared" si="35"/>
        <v>0.23999999999978172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97314.189999999944</v>
      </c>
      <c r="D1517" s="1">
        <v>0</v>
      </c>
      <c r="E1517" s="1">
        <v>0</v>
      </c>
      <c r="F1517" s="1">
        <v>0</v>
      </c>
      <c r="G1517" s="2">
        <f t="shared" si="34"/>
        <v>3697.9392199999979</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97314.19</v>
      </c>
      <c r="D1576" s="1">
        <v>0</v>
      </c>
      <c r="E1576" s="1">
        <v>0</v>
      </c>
      <c r="F1576" s="1">
        <v>0</v>
      </c>
      <c r="G1576" s="2">
        <f t="shared" si="34"/>
        <v>9439.4764300000006</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97212.55</v>
      </c>
      <c r="D1578" s="1">
        <v>0</v>
      </c>
      <c r="E1578" s="1">
        <v>0</v>
      </c>
      <c r="F1578" s="1">
        <v>0</v>
      </c>
      <c r="G1578" s="2">
        <f t="shared" si="34"/>
        <v>9624.0424500000008</v>
      </c>
      <c r="H1578" s="2">
        <f t="shared" si="35"/>
        <v>0.44999999999708962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101.64</v>
      </c>
      <c r="D1579" s="1">
        <v>0</v>
      </c>
      <c r="E1579" s="1">
        <v>0</v>
      </c>
      <c r="F1579" s="1">
        <v>0</v>
      </c>
      <c r="G1579" s="2">
        <f t="shared" si="34"/>
        <v>10.164000000000001</v>
      </c>
      <c r="H1579" s="2">
        <f t="shared" si="35"/>
        <v>0.35999999999999943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18635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999057.76</v>
      </c>
      <c r="I16" s="170">
        <f>'PR-RAS'!E6</f>
        <v>1219244.4900000002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967060.16</v>
      </c>
      <c r="I17" s="170">
        <f>'PR-RAS'!E151</f>
        <v>1200353.7200000002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894.65999999999531</v>
      </c>
      <c r="I18" s="170">
        <f>'PR-RAS'!E645</f>
        <v>14389.55000000013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80681.409999999945</v>
      </c>
      <c r="I20" s="173">
        <f>BILANCA!E7</f>
        <v>88575.659999999989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85298.11</v>
      </c>
      <c r="I21" s="175">
        <f>BILANCA!E68</f>
        <v>112368.62000000001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84071.569999999992</v>
      </c>
      <c r="I22" s="175">
        <f>BILANCA!E176</f>
        <v>97314.189999999988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81907.950000000012</v>
      </c>
      <c r="I23" s="177">
        <f>BILANCA!E237</f>
        <v>103630.09000000001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1002870.39</v>
      </c>
      <c r="I27" s="175">
        <f>'RAS-funkcijski'!E114</f>
        <v>1205749.6000000001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1002870.39</v>
      </c>
      <c r="I28" s="179">
        <f>'RAS-funkcijski'!E141</f>
        <v>1205749.6000000001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24946.3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24946.3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84071.57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97314.189999999944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97314.19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5" zoomScaleNormal="100" workbookViewId="0">
      <selection activeCell="E284" sqref="E28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999057.76</v>
      </c>
      <c r="E6" s="51">
        <f>E7+E44+E50+E82+E106+E124+E133+E139</f>
        <v>1219244.4900000002</v>
      </c>
      <c r="F6" s="52">
        <f t="shared" ref="F6:F131" si="0">IF(D6&lt;&gt;0,IF(E6/D6&gt;=100,"&gt;&gt;100",E6/D6*100),"-")</f>
        <v>122.0394394414193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898984.03</v>
      </c>
      <c r="E50" s="51">
        <f>E51+E54+E59+E62+E65+E68+E71+E74+E77</f>
        <v>1113841.6700000002</v>
      </c>
      <c r="F50" s="52">
        <f t="shared" si="0"/>
        <v>123.9000508162531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898984.03</v>
      </c>
      <c r="E68" s="51">
        <f t="shared" si="15"/>
        <v>1107296.07</v>
      </c>
      <c r="F68" s="52">
        <f t="shared" si="0"/>
        <v>123.17193999541904</v>
      </c>
    </row>
    <row r="69" spans="1:6" ht="12.75" customHeight="1" x14ac:dyDescent="0.2">
      <c r="A69" s="53" t="s">
        <v>184</v>
      </c>
      <c r="B69" s="85" t="s">
        <v>185</v>
      </c>
      <c r="C69" s="50" t="s">
        <v>184</v>
      </c>
      <c r="D69" s="242">
        <v>898984.03</v>
      </c>
      <c r="E69" s="242">
        <v>1107296.07</v>
      </c>
      <c r="F69" s="52">
        <f t="shared" si="0"/>
        <v>123.17193999541904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6545.6</v>
      </c>
      <c r="F74" s="52" t="str">
        <f t="shared" si="0"/>
        <v>-</v>
      </c>
    </row>
    <row r="75" spans="1:6" ht="12.75" customHeight="1" x14ac:dyDescent="0.2">
      <c r="A75" s="53" t="s">
        <v>196</v>
      </c>
      <c r="B75" s="85" t="s">
        <v>197</v>
      </c>
      <c r="C75" s="50" t="s">
        <v>196</v>
      </c>
      <c r="D75" s="242">
        <v>0</v>
      </c>
      <c r="E75" s="242">
        <v>6545.6</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5782</v>
      </c>
      <c r="E106" s="51">
        <f t="shared" si="23"/>
        <v>12787.73</v>
      </c>
      <c r="F106" s="52">
        <f t="shared" si="0"/>
        <v>221.16447595987546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5782</v>
      </c>
      <c r="E112" s="51">
        <f t="shared" si="25"/>
        <v>12787.73</v>
      </c>
      <c r="F112" s="52">
        <f t="shared" si="0"/>
        <v>221.16447595987546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5782</v>
      </c>
      <c r="E117" s="242">
        <v>12787.73</v>
      </c>
      <c r="F117" s="52">
        <f t="shared" si="0"/>
        <v>221.16447595987546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13399.14</v>
      </c>
      <c r="E124" s="51">
        <f t="shared" si="27"/>
        <v>14145.32</v>
      </c>
      <c r="F124" s="52">
        <f t="shared" si="0"/>
        <v>105.56886486744672</v>
      </c>
    </row>
    <row r="125" spans="1:6" ht="12.75" customHeight="1" x14ac:dyDescent="0.2">
      <c r="A125" s="53">
        <v>661</v>
      </c>
      <c r="B125" s="86" t="s">
        <v>296</v>
      </c>
      <c r="C125" s="50" t="s">
        <v>297</v>
      </c>
      <c r="D125" s="51">
        <f t="shared" ref="D125:E125" si="28">SUM(D126:D127)</f>
        <v>5801</v>
      </c>
      <c r="E125" s="51">
        <f t="shared" si="28"/>
        <v>5292.6</v>
      </c>
      <c r="F125" s="52">
        <f t="shared" si="0"/>
        <v>91.235993794173424</v>
      </c>
    </row>
    <row r="126" spans="1:6" ht="12.75" customHeight="1" x14ac:dyDescent="0.2">
      <c r="A126" s="53">
        <v>6614</v>
      </c>
      <c r="B126" s="86" t="s">
        <v>298</v>
      </c>
      <c r="C126" s="50" t="s">
        <v>299</v>
      </c>
      <c r="D126" s="242">
        <v>87.87</v>
      </c>
      <c r="E126" s="242">
        <v>1186.5</v>
      </c>
      <c r="F126" s="52">
        <f t="shared" si="0"/>
        <v>1350.2902014339363</v>
      </c>
    </row>
    <row r="127" spans="1:6" ht="12.75" customHeight="1" x14ac:dyDescent="0.2">
      <c r="A127" s="53">
        <v>6615</v>
      </c>
      <c r="B127" s="86" t="s">
        <v>300</v>
      </c>
      <c r="C127" s="50" t="s">
        <v>301</v>
      </c>
      <c r="D127" s="242">
        <v>5713.13</v>
      </c>
      <c r="E127" s="242">
        <v>4106.1000000000004</v>
      </c>
      <c r="F127" s="52">
        <f t="shared" si="0"/>
        <v>71.871285967586957</v>
      </c>
    </row>
    <row r="128" spans="1:6" ht="24" x14ac:dyDescent="0.2">
      <c r="A128" s="53">
        <v>663</v>
      </c>
      <c r="B128" s="231" t="s">
        <v>302</v>
      </c>
      <c r="C128" s="50" t="s">
        <v>303</v>
      </c>
      <c r="D128" s="51">
        <f t="shared" ref="D128:E128" si="29">SUM(D129:D132)</f>
        <v>7598.14</v>
      </c>
      <c r="E128" s="51">
        <f t="shared" si="29"/>
        <v>8852.7199999999993</v>
      </c>
      <c r="F128" s="52">
        <f t="shared" si="0"/>
        <v>116.51167259355577</v>
      </c>
    </row>
    <row r="129" spans="1:6" ht="12.75" customHeight="1" x14ac:dyDescent="0.2">
      <c r="A129" s="53">
        <v>6631</v>
      </c>
      <c r="B129" s="86" t="s">
        <v>304</v>
      </c>
      <c r="C129" s="50" t="s">
        <v>305</v>
      </c>
      <c r="D129" s="242">
        <v>7598.14</v>
      </c>
      <c r="E129" s="242">
        <v>8852.7199999999993</v>
      </c>
      <c r="F129" s="52">
        <f t="shared" si="0"/>
        <v>116.51167259355577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79292.59</v>
      </c>
      <c r="E133" s="51">
        <f t="shared" si="30"/>
        <v>78469.77</v>
      </c>
      <c r="F133" s="52">
        <f t="shared" ref="F133:F223" si="31">IF(D133&lt;&gt;0,IF(E133/D133&gt;=100,"&gt;&gt;100",E133/D133*100),"-")</f>
        <v>98.962298999187709</v>
      </c>
    </row>
    <row r="134" spans="1:6" ht="24" x14ac:dyDescent="0.2">
      <c r="A134" s="53">
        <v>671</v>
      </c>
      <c r="B134" s="232" t="s">
        <v>314</v>
      </c>
      <c r="C134" s="50" t="s">
        <v>315</v>
      </c>
      <c r="D134" s="51">
        <f t="shared" ref="D134:E134" si="32">SUM(D135:D137)</f>
        <v>79292.59</v>
      </c>
      <c r="E134" s="51">
        <f t="shared" si="32"/>
        <v>78469.77</v>
      </c>
      <c r="F134" s="52">
        <f t="shared" si="31"/>
        <v>98.962298999187709</v>
      </c>
    </row>
    <row r="135" spans="1:6" ht="12.75" customHeight="1" x14ac:dyDescent="0.2">
      <c r="A135" s="53">
        <v>6711</v>
      </c>
      <c r="B135" s="85" t="s">
        <v>316</v>
      </c>
      <c r="C135" s="50" t="s">
        <v>317</v>
      </c>
      <c r="D135" s="242">
        <v>54572.59</v>
      </c>
      <c r="E135" s="242">
        <v>73871.41</v>
      </c>
      <c r="F135" s="52">
        <f t="shared" si="31"/>
        <v>135.36357720973115</v>
      </c>
    </row>
    <row r="136" spans="1:6" ht="24" x14ac:dyDescent="0.2">
      <c r="A136" s="53">
        <v>6712</v>
      </c>
      <c r="B136" s="232" t="s">
        <v>318</v>
      </c>
      <c r="C136" s="50" t="s">
        <v>319</v>
      </c>
      <c r="D136" s="242">
        <v>24720</v>
      </c>
      <c r="E136" s="242">
        <v>4598.3599999999997</v>
      </c>
      <c r="F136" s="52">
        <f t="shared" si="31"/>
        <v>18.601779935275079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1600</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1600</v>
      </c>
      <c r="E150" s="242"/>
      <c r="F150" s="52">
        <f t="shared" si="31"/>
        <v>0</v>
      </c>
    </row>
    <row r="151" spans="1:6" ht="12.75" customHeight="1" x14ac:dyDescent="0.2">
      <c r="A151" s="53">
        <v>3</v>
      </c>
      <c r="B151" s="85" t="s">
        <v>348</v>
      </c>
      <c r="C151" s="50" t="s">
        <v>56</v>
      </c>
      <c r="D151" s="51">
        <f t="shared" ref="D151:E151" si="35">D152+D163+D196+D215+D224+D252+D263</f>
        <v>967060.16</v>
      </c>
      <c r="E151" s="51">
        <f t="shared" si="35"/>
        <v>1200353.7200000002</v>
      </c>
      <c r="F151" s="52">
        <f t="shared" si="31"/>
        <v>124.12399658776143</v>
      </c>
    </row>
    <row r="152" spans="1:6" ht="12.75" customHeight="1" x14ac:dyDescent="0.2">
      <c r="A152" s="53">
        <v>31</v>
      </c>
      <c r="B152" s="85" t="s">
        <v>349</v>
      </c>
      <c r="C152" s="50" t="s">
        <v>35</v>
      </c>
      <c r="D152" s="51">
        <f t="shared" ref="D152:E152" si="36">D153+D158+D159</f>
        <v>888181.64</v>
      </c>
      <c r="E152" s="51">
        <f t="shared" si="36"/>
        <v>1103317.6200000001</v>
      </c>
      <c r="F152" s="52">
        <f t="shared" si="31"/>
        <v>124.22207016123414</v>
      </c>
    </row>
    <row r="153" spans="1:6" ht="12.75" customHeight="1" x14ac:dyDescent="0.2">
      <c r="A153" s="53">
        <v>311</v>
      </c>
      <c r="B153" s="85" t="s">
        <v>350</v>
      </c>
      <c r="C153" s="50" t="s">
        <v>351</v>
      </c>
      <c r="D153" s="51">
        <f t="shared" ref="D153:E153" si="37">SUM(D154:D157)</f>
        <v>732693.55</v>
      </c>
      <c r="E153" s="51">
        <f t="shared" si="37"/>
        <v>919069.54</v>
      </c>
      <c r="F153" s="52">
        <f t="shared" si="31"/>
        <v>125.43709986255509</v>
      </c>
    </row>
    <row r="154" spans="1:6" ht="12.75" customHeight="1" x14ac:dyDescent="0.2">
      <c r="A154" s="53">
        <v>3111</v>
      </c>
      <c r="B154" s="85" t="s">
        <v>352</v>
      </c>
      <c r="C154" s="50" t="s">
        <v>353</v>
      </c>
      <c r="D154" s="242">
        <v>732693.55</v>
      </c>
      <c r="E154" s="242">
        <v>919069.54</v>
      </c>
      <c r="F154" s="52">
        <f t="shared" si="31"/>
        <v>125.43709986255509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33683.26</v>
      </c>
      <c r="E158" s="242">
        <v>31595.78</v>
      </c>
      <c r="F158" s="52">
        <f t="shared" si="31"/>
        <v>93.802618867651162</v>
      </c>
    </row>
    <row r="159" spans="1:6" ht="12.75" customHeight="1" x14ac:dyDescent="0.2">
      <c r="A159" s="53">
        <v>313</v>
      </c>
      <c r="B159" s="85" t="s">
        <v>362</v>
      </c>
      <c r="C159" s="50" t="s">
        <v>363</v>
      </c>
      <c r="D159" s="51">
        <f t="shared" ref="D159:E159" si="38">SUM(D160:D162)</f>
        <v>121804.83</v>
      </c>
      <c r="E159" s="51">
        <f t="shared" si="38"/>
        <v>152652.29999999999</v>
      </c>
      <c r="F159" s="52">
        <f t="shared" si="31"/>
        <v>125.32532576910127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121804.83</v>
      </c>
      <c r="E161" s="242">
        <v>152652.29999999999</v>
      </c>
      <c r="F161" s="52">
        <f t="shared" si="31"/>
        <v>125.32532576910127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76632.61</v>
      </c>
      <c r="E163" s="51">
        <f t="shared" si="39"/>
        <v>95255.22</v>
      </c>
      <c r="F163" s="52">
        <f t="shared" si="31"/>
        <v>124.30115586562953</v>
      </c>
    </row>
    <row r="164" spans="1:6" ht="12.75" customHeight="1" x14ac:dyDescent="0.2">
      <c r="A164" s="53">
        <v>321</v>
      </c>
      <c r="B164" s="85" t="s">
        <v>371</v>
      </c>
      <c r="C164" s="50" t="s">
        <v>372</v>
      </c>
      <c r="D164" s="51">
        <f t="shared" ref="D164:E164" si="40">SUM(D165:D168)</f>
        <v>16989.27</v>
      </c>
      <c r="E164" s="51">
        <f t="shared" si="40"/>
        <v>19380.11</v>
      </c>
      <c r="F164" s="52">
        <f t="shared" si="31"/>
        <v>114.0726470295663</v>
      </c>
    </row>
    <row r="165" spans="1:6" ht="12.75" customHeight="1" x14ac:dyDescent="0.2">
      <c r="A165" s="53">
        <v>3211</v>
      </c>
      <c r="B165" s="85" t="s">
        <v>373</v>
      </c>
      <c r="C165" s="50" t="s">
        <v>374</v>
      </c>
      <c r="D165" s="242">
        <v>5854.92</v>
      </c>
      <c r="E165" s="242">
        <v>5496.87</v>
      </c>
      <c r="F165" s="52">
        <f t="shared" si="31"/>
        <v>93.884630362156955</v>
      </c>
    </row>
    <row r="166" spans="1:6" ht="12.75" customHeight="1" x14ac:dyDescent="0.2">
      <c r="A166" s="53">
        <v>3212</v>
      </c>
      <c r="B166" s="85" t="s">
        <v>375</v>
      </c>
      <c r="C166" s="50" t="s">
        <v>376</v>
      </c>
      <c r="D166" s="242">
        <v>11054.35</v>
      </c>
      <c r="E166" s="242">
        <v>13768.24</v>
      </c>
      <c r="F166" s="52">
        <f t="shared" si="31"/>
        <v>124.55042585045706</v>
      </c>
    </row>
    <row r="167" spans="1:6" ht="12.75" customHeight="1" x14ac:dyDescent="0.2">
      <c r="A167" s="53">
        <v>3213</v>
      </c>
      <c r="B167" s="85" t="s">
        <v>377</v>
      </c>
      <c r="C167" s="50" t="s">
        <v>378</v>
      </c>
      <c r="D167" s="242">
        <v>80</v>
      </c>
      <c r="E167" s="242">
        <v>85</v>
      </c>
      <c r="F167" s="52">
        <f t="shared" si="31"/>
        <v>106.25</v>
      </c>
    </row>
    <row r="168" spans="1:6" ht="12.75" customHeight="1" x14ac:dyDescent="0.2">
      <c r="A168" s="53">
        <v>3214</v>
      </c>
      <c r="B168" s="85" t="s">
        <v>379</v>
      </c>
      <c r="C168" s="50" t="s">
        <v>380</v>
      </c>
      <c r="D168" s="242">
        <v>0</v>
      </c>
      <c r="E168" s="242">
        <v>30</v>
      </c>
      <c r="F168" s="52" t="str">
        <f t="shared" si="31"/>
        <v>-</v>
      </c>
    </row>
    <row r="169" spans="1:6" ht="12.75" customHeight="1" x14ac:dyDescent="0.2">
      <c r="A169" s="53">
        <v>322</v>
      </c>
      <c r="B169" s="85" t="s">
        <v>381</v>
      </c>
      <c r="C169" s="50" t="s">
        <v>382</v>
      </c>
      <c r="D169" s="51">
        <f t="shared" ref="D169:E169" si="41">SUM(D170:D176)</f>
        <v>24272.739999999998</v>
      </c>
      <c r="E169" s="51">
        <f t="shared" si="41"/>
        <v>30231.39</v>
      </c>
      <c r="F169" s="52">
        <f t="shared" si="31"/>
        <v>124.54873244635753</v>
      </c>
    </row>
    <row r="170" spans="1:6" ht="12.75" customHeight="1" x14ac:dyDescent="0.2">
      <c r="A170" s="53">
        <v>3221</v>
      </c>
      <c r="B170" s="85" t="s">
        <v>383</v>
      </c>
      <c r="C170" s="50" t="s">
        <v>384</v>
      </c>
      <c r="D170" s="242">
        <v>6496.55</v>
      </c>
      <c r="E170" s="242">
        <v>10234.42</v>
      </c>
      <c r="F170" s="52">
        <f t="shared" si="31"/>
        <v>157.53623076863875</v>
      </c>
    </row>
    <row r="171" spans="1:6" ht="12.75" customHeight="1" x14ac:dyDescent="0.2">
      <c r="A171" s="53">
        <v>3222</v>
      </c>
      <c r="B171" s="85" t="s">
        <v>385</v>
      </c>
      <c r="C171" s="50" t="s">
        <v>386</v>
      </c>
      <c r="D171" s="242">
        <v>13094.06</v>
      </c>
      <c r="E171" s="242">
        <v>15516.97</v>
      </c>
      <c r="F171" s="52">
        <f t="shared" si="31"/>
        <v>118.50388649509777</v>
      </c>
    </row>
    <row r="172" spans="1:6" ht="12.75" customHeight="1" x14ac:dyDescent="0.2">
      <c r="A172" s="53">
        <v>3223</v>
      </c>
      <c r="B172" s="85" t="s">
        <v>387</v>
      </c>
      <c r="C172" s="50" t="s">
        <v>388</v>
      </c>
      <c r="D172" s="242">
        <v>0</v>
      </c>
      <c r="E172" s="242"/>
      <c r="F172" s="52" t="str">
        <f t="shared" si="31"/>
        <v>-</v>
      </c>
    </row>
    <row r="173" spans="1:6" ht="12.75" customHeight="1" x14ac:dyDescent="0.2">
      <c r="A173" s="53">
        <v>3224</v>
      </c>
      <c r="B173" s="85" t="s">
        <v>389</v>
      </c>
      <c r="C173" s="50" t="s">
        <v>390</v>
      </c>
      <c r="D173" s="242">
        <v>1449.6</v>
      </c>
      <c r="E173" s="242">
        <v>1355</v>
      </c>
      <c r="F173" s="52">
        <f t="shared" si="31"/>
        <v>93.474061810154524</v>
      </c>
    </row>
    <row r="174" spans="1:6" ht="12.75" customHeight="1" x14ac:dyDescent="0.2">
      <c r="A174" s="53">
        <v>3225</v>
      </c>
      <c r="B174" s="85" t="s">
        <v>391</v>
      </c>
      <c r="C174" s="50" t="s">
        <v>392</v>
      </c>
      <c r="D174" s="242">
        <v>3232.53</v>
      </c>
      <c r="E174" s="242">
        <v>3025</v>
      </c>
      <c r="F174" s="52">
        <f t="shared" si="31"/>
        <v>93.579951307489793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100</v>
      </c>
      <c r="F176" s="52" t="str">
        <f t="shared" si="31"/>
        <v>-</v>
      </c>
    </row>
    <row r="177" spans="1:6" ht="12.75" customHeight="1" x14ac:dyDescent="0.2">
      <c r="A177" s="53">
        <v>323</v>
      </c>
      <c r="B177" s="85" t="s">
        <v>397</v>
      </c>
      <c r="C177" s="50" t="s">
        <v>398</v>
      </c>
      <c r="D177" s="51">
        <f t="shared" ref="D177:E177" si="42">SUM(D178:D186)</f>
        <v>17389.439999999999</v>
      </c>
      <c r="E177" s="51">
        <f t="shared" si="42"/>
        <v>25656.59</v>
      </c>
      <c r="F177" s="52">
        <f t="shared" si="31"/>
        <v>147.54120891759598</v>
      </c>
    </row>
    <row r="178" spans="1:6" ht="12.75" customHeight="1" x14ac:dyDescent="0.2">
      <c r="A178" s="53">
        <v>3231</v>
      </c>
      <c r="B178" s="85" t="s">
        <v>399</v>
      </c>
      <c r="C178" s="50" t="s">
        <v>400</v>
      </c>
      <c r="D178" s="242">
        <v>1832.98</v>
      </c>
      <c r="E178" s="242">
        <v>1910</v>
      </c>
      <c r="F178" s="52">
        <f t="shared" si="31"/>
        <v>104.20190072995888</v>
      </c>
    </row>
    <row r="179" spans="1:6" ht="12.75" customHeight="1" x14ac:dyDescent="0.2">
      <c r="A179" s="53">
        <v>3232</v>
      </c>
      <c r="B179" s="85" t="s">
        <v>401</v>
      </c>
      <c r="C179" s="50" t="s">
        <v>402</v>
      </c>
      <c r="D179" s="242">
        <v>2586.5300000000002</v>
      </c>
      <c r="E179" s="242">
        <v>3732.01</v>
      </c>
      <c r="F179" s="52">
        <f t="shared" si="31"/>
        <v>144.28636049069604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7897.98</v>
      </c>
      <c r="E181" s="242">
        <v>8084</v>
      </c>
      <c r="F181" s="52">
        <f t="shared" si="31"/>
        <v>102.35528578193411</v>
      </c>
    </row>
    <row r="182" spans="1:6" ht="12.75" customHeight="1" x14ac:dyDescent="0.2">
      <c r="A182" s="53">
        <v>3235</v>
      </c>
      <c r="B182" s="85" t="s">
        <v>407</v>
      </c>
      <c r="C182" s="50" t="s">
        <v>408</v>
      </c>
      <c r="D182" s="242">
        <v>1644.74</v>
      </c>
      <c r="E182" s="242">
        <v>2000</v>
      </c>
      <c r="F182" s="52">
        <f t="shared" si="31"/>
        <v>121.59976652844826</v>
      </c>
    </row>
    <row r="183" spans="1:6" ht="12.75" customHeight="1" x14ac:dyDescent="0.2">
      <c r="A183" s="53">
        <v>3236</v>
      </c>
      <c r="B183" s="85" t="s">
        <v>409</v>
      </c>
      <c r="C183" s="50" t="s">
        <v>410</v>
      </c>
      <c r="D183" s="242">
        <v>0</v>
      </c>
      <c r="E183" s="242">
        <v>4900</v>
      </c>
      <c r="F183" s="52" t="str">
        <f t="shared" si="31"/>
        <v>-</v>
      </c>
    </row>
    <row r="184" spans="1:6" ht="12.75" customHeight="1" x14ac:dyDescent="0.2">
      <c r="A184" s="53">
        <v>3237</v>
      </c>
      <c r="B184" s="85" t="s">
        <v>411</v>
      </c>
      <c r="C184" s="50" t="s">
        <v>412</v>
      </c>
      <c r="D184" s="242">
        <v>693.48</v>
      </c>
      <c r="E184" s="242">
        <v>1095.1199999999999</v>
      </c>
      <c r="F184" s="52">
        <f t="shared" si="31"/>
        <v>157.91659456653397</v>
      </c>
    </row>
    <row r="185" spans="1:6" ht="12.75" customHeight="1" x14ac:dyDescent="0.2">
      <c r="A185" s="53">
        <v>3238</v>
      </c>
      <c r="B185" s="85" t="s">
        <v>413</v>
      </c>
      <c r="C185" s="50" t="s">
        <v>414</v>
      </c>
      <c r="D185" s="242">
        <v>2264.8000000000002</v>
      </c>
      <c r="E185" s="242">
        <v>2300</v>
      </c>
      <c r="F185" s="52">
        <f t="shared" si="31"/>
        <v>101.55422112327798</v>
      </c>
    </row>
    <row r="186" spans="1:6" ht="12.75" customHeight="1" x14ac:dyDescent="0.2">
      <c r="A186" s="53">
        <v>3239</v>
      </c>
      <c r="B186" s="85" t="s">
        <v>415</v>
      </c>
      <c r="C186" s="50" t="s">
        <v>416</v>
      </c>
      <c r="D186" s="242">
        <v>468.93</v>
      </c>
      <c r="E186" s="242">
        <v>1635.46</v>
      </c>
      <c r="F186" s="52">
        <f t="shared" si="31"/>
        <v>348.7642078775084</v>
      </c>
    </row>
    <row r="187" spans="1:6" ht="12.75" customHeight="1" x14ac:dyDescent="0.2">
      <c r="A187" s="53">
        <v>324</v>
      </c>
      <c r="B187" s="85" t="s">
        <v>417</v>
      </c>
      <c r="C187" s="50" t="s">
        <v>418</v>
      </c>
      <c r="D187" s="242">
        <v>1000</v>
      </c>
      <c r="E187" s="242"/>
      <c r="F187" s="52">
        <f t="shared" si="31"/>
        <v>0</v>
      </c>
    </row>
    <row r="188" spans="1:6" ht="12.75" customHeight="1" x14ac:dyDescent="0.2">
      <c r="A188" s="53">
        <v>329</v>
      </c>
      <c r="B188" s="85" t="s">
        <v>419</v>
      </c>
      <c r="C188" s="50" t="s">
        <v>420</v>
      </c>
      <c r="D188" s="51">
        <f t="shared" ref="D188:E188" si="43">SUM(D189:D195)</f>
        <v>16981.16</v>
      </c>
      <c r="E188" s="51">
        <f t="shared" si="43"/>
        <v>19987.13</v>
      </c>
      <c r="F188" s="52">
        <f t="shared" si="31"/>
        <v>117.70179422371618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184.27</v>
      </c>
      <c r="E191" s="242">
        <v>700</v>
      </c>
      <c r="F191" s="52">
        <f t="shared" si="31"/>
        <v>379.87735388288922</v>
      </c>
    </row>
    <row r="192" spans="1:6" ht="12.75" customHeight="1" x14ac:dyDescent="0.2">
      <c r="A192" s="53">
        <v>3294</v>
      </c>
      <c r="B192" s="85" t="s">
        <v>427</v>
      </c>
      <c r="C192" s="50" t="s">
        <v>428</v>
      </c>
      <c r="D192" s="242">
        <v>98.27</v>
      </c>
      <c r="E192" s="242">
        <v>40</v>
      </c>
      <c r="F192" s="52">
        <f t="shared" si="31"/>
        <v>40.70418235473695</v>
      </c>
    </row>
    <row r="193" spans="1:6" ht="12.75" customHeight="1" x14ac:dyDescent="0.2">
      <c r="A193" s="53">
        <v>3295</v>
      </c>
      <c r="B193" s="85" t="s">
        <v>429</v>
      </c>
      <c r="C193" s="50" t="s">
        <v>430</v>
      </c>
      <c r="D193" s="242">
        <v>3328.86</v>
      </c>
      <c r="E193" s="242">
        <v>3976</v>
      </c>
      <c r="F193" s="52">
        <f t="shared" si="31"/>
        <v>119.4402888676604</v>
      </c>
    </row>
    <row r="194" spans="1:6" ht="12.75" customHeight="1" x14ac:dyDescent="0.2">
      <c r="A194" s="53" t="s">
        <v>431</v>
      </c>
      <c r="B194" s="85" t="s">
        <v>432</v>
      </c>
      <c r="C194" s="50" t="s">
        <v>431</v>
      </c>
      <c r="D194" s="242">
        <v>481.1</v>
      </c>
      <c r="E194" s="242">
        <v>478.63</v>
      </c>
      <c r="F194" s="52">
        <f t="shared" si="31"/>
        <v>99.486593223861973</v>
      </c>
    </row>
    <row r="195" spans="1:6" ht="12.75" customHeight="1" x14ac:dyDescent="0.2">
      <c r="A195" s="53">
        <v>3299</v>
      </c>
      <c r="B195" s="85" t="s">
        <v>433</v>
      </c>
      <c r="C195" s="50" t="s">
        <v>434</v>
      </c>
      <c r="D195" s="242">
        <v>12888.66</v>
      </c>
      <c r="E195" s="242">
        <v>14792.5</v>
      </c>
      <c r="F195" s="52">
        <f t="shared" si="31"/>
        <v>114.77143473409959</v>
      </c>
    </row>
    <row r="196" spans="1:6" ht="12.75" customHeight="1" x14ac:dyDescent="0.2">
      <c r="A196" s="53">
        <v>34</v>
      </c>
      <c r="B196" s="232" t="s">
        <v>435</v>
      </c>
      <c r="C196" s="50" t="s">
        <v>436</v>
      </c>
      <c r="D196" s="51">
        <f t="shared" ref="D196:E196" si="44">D197+D202+D210</f>
        <v>628.91999999999996</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628.91999999999996</v>
      </c>
      <c r="E210" s="51">
        <f t="shared" si="47"/>
        <v>0</v>
      </c>
      <c r="F210" s="52">
        <f t="shared" si="31"/>
        <v>0</v>
      </c>
    </row>
    <row r="211" spans="1:6" ht="12.75" customHeight="1" x14ac:dyDescent="0.2">
      <c r="A211" s="53">
        <v>3431</v>
      </c>
      <c r="B211" s="232" t="s">
        <v>465</v>
      </c>
      <c r="C211" s="50" t="s">
        <v>466</v>
      </c>
      <c r="D211" s="242">
        <v>18.62</v>
      </c>
      <c r="E211" s="242"/>
      <c r="F211" s="52">
        <f t="shared" si="31"/>
        <v>0</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610.29999999999995</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733.5</v>
      </c>
      <c r="E252" s="51">
        <f t="shared" si="63"/>
        <v>925.87</v>
      </c>
      <c r="F252" s="52">
        <f t="shared" ref="F252:F258" si="64">IF(D252&lt;&gt;0,IF(E252/D252&gt;=100,"&gt;&gt;100",E252/D252*100),"-")</f>
        <v>126.22631220177232</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733.5</v>
      </c>
      <c r="E259" s="51">
        <f t="shared" si="66"/>
        <v>925.87</v>
      </c>
      <c r="F259" s="52">
        <f t="shared" ref="F259:F262" si="67">IF(D259&lt;&gt;0,IF(E259/D259&gt;=100,"&gt;&gt;100",E259/D259*100),"-")</f>
        <v>126.22631220177232</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733.5</v>
      </c>
      <c r="E261" s="242">
        <v>925.87</v>
      </c>
      <c r="F261" s="52">
        <f t="shared" si="67"/>
        <v>126.22631220177232</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883.49</v>
      </c>
      <c r="E263" s="51">
        <f t="shared" si="68"/>
        <v>855.01</v>
      </c>
      <c r="F263" s="52">
        <f t="shared" ref="F263:F267" si="69">IF(D263&lt;&gt;0,IF(E263/D263&gt;=100,"&gt;&gt;100",E263/D263*100),"-")</f>
        <v>96.776420785747433</v>
      </c>
    </row>
    <row r="264" spans="1:6" ht="12.75" customHeight="1" x14ac:dyDescent="0.2">
      <c r="A264" s="53">
        <v>381</v>
      </c>
      <c r="B264" s="85" t="s">
        <v>567</v>
      </c>
      <c r="C264" s="50" t="s">
        <v>568</v>
      </c>
      <c r="D264" s="51">
        <f t="shared" ref="D264:E264" si="70">SUM(D265:D267)</f>
        <v>883.49</v>
      </c>
      <c r="E264" s="51">
        <f t="shared" si="70"/>
        <v>855.01</v>
      </c>
      <c r="F264" s="52">
        <f t="shared" si="69"/>
        <v>96.776420785747433</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883.49</v>
      </c>
      <c r="E266" s="242">
        <v>855.01</v>
      </c>
      <c r="F266" s="52">
        <f t="shared" si="69"/>
        <v>96.776420785747433</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967060.16</v>
      </c>
      <c r="E289" s="51">
        <f t="shared" si="79"/>
        <v>1200353.7200000002</v>
      </c>
      <c r="F289" s="52">
        <f t="shared" si="76"/>
        <v>124.12399658776143</v>
      </c>
    </row>
    <row r="290" spans="1:6" ht="12.75" customHeight="1" x14ac:dyDescent="0.2">
      <c r="A290" s="53" t="s">
        <v>608</v>
      </c>
      <c r="B290" s="85" t="s">
        <v>619</v>
      </c>
      <c r="C290" s="50" t="s">
        <v>620</v>
      </c>
      <c r="D290" s="51">
        <f>IF(D6&gt;=D289,D6-D289,0)</f>
        <v>31997.599999999977</v>
      </c>
      <c r="E290" s="51">
        <f>IF(E6&gt;=E289,E6-E289,0)</f>
        <v>18890.770000000019</v>
      </c>
      <c r="F290" s="52">
        <f t="shared" si="76"/>
        <v>59.038084106308077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4707.29</v>
      </c>
      <c r="E292" s="242">
        <v>894.66</v>
      </c>
      <c r="F292" s="52">
        <f t="shared" si="76"/>
        <v>19.00583987814645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331.88</v>
      </c>
      <c r="E294" s="242">
        <v>664.88</v>
      </c>
      <c r="F294" s="52">
        <f t="shared" si="76"/>
        <v>200.33747137519583</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35810.230000000003</v>
      </c>
      <c r="E350" s="51">
        <f t="shared" si="95"/>
        <v>5395.88</v>
      </c>
      <c r="F350" s="52">
        <f t="shared" si="81"/>
        <v>15.06798476301325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35810.230000000003</v>
      </c>
      <c r="E363" s="51">
        <f t="shared" si="99"/>
        <v>5395.88</v>
      </c>
      <c r="F363" s="52">
        <f t="shared" si="81"/>
        <v>15.06798476301325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35270.080000000002</v>
      </c>
      <c r="E369" s="51">
        <f t="shared" si="101"/>
        <v>4700</v>
      </c>
      <c r="F369" s="52">
        <f t="shared" si="81"/>
        <v>13.325742385614095</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35270.080000000002</v>
      </c>
      <c r="E376" s="242">
        <v>4700</v>
      </c>
      <c r="F376" s="52">
        <f t="shared" si="81"/>
        <v>13.325742385614095</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540.15</v>
      </c>
      <c r="E383" s="51">
        <f t="shared" si="103"/>
        <v>695.88</v>
      </c>
      <c r="F383" s="52">
        <f t="shared" si="81"/>
        <v>128.83088031102471</v>
      </c>
    </row>
    <row r="384" spans="1:6" ht="12.75" customHeight="1" x14ac:dyDescent="0.2">
      <c r="A384" s="53">
        <v>4241</v>
      </c>
      <c r="B384" s="85" t="s">
        <v>783</v>
      </c>
      <c r="C384" s="50" t="s">
        <v>784</v>
      </c>
      <c r="D384" s="242">
        <v>540.15</v>
      </c>
      <c r="E384" s="242">
        <v>695.88</v>
      </c>
      <c r="F384" s="52">
        <f t="shared" si="81"/>
        <v>128.83088031102471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35810.230000000003</v>
      </c>
      <c r="E408" s="51">
        <f t="shared" si="111"/>
        <v>5395.88</v>
      </c>
      <c r="F408" s="52">
        <f t="shared" si="81"/>
        <v>15.06798476301325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999057.76</v>
      </c>
      <c r="E412" s="51">
        <f>E6+E298</f>
        <v>1219244.4900000002</v>
      </c>
      <c r="F412" s="52">
        <f t="shared" si="81"/>
        <v>122.0394394414193</v>
      </c>
    </row>
    <row r="413" spans="1:6" ht="12.75" customHeight="1" x14ac:dyDescent="0.2">
      <c r="A413" s="53" t="s">
        <v>608</v>
      </c>
      <c r="B413" s="85" t="s">
        <v>831</v>
      </c>
      <c r="C413" s="50" t="s">
        <v>832</v>
      </c>
      <c r="D413" s="51">
        <f t="shared" ref="D413:E413" si="112">D289+D350</f>
        <v>1002870.39</v>
      </c>
      <c r="E413" s="51">
        <f t="shared" si="112"/>
        <v>1205749.6000000001</v>
      </c>
      <c r="F413" s="52">
        <f t="shared" si="81"/>
        <v>120.22985343101018</v>
      </c>
    </row>
    <row r="414" spans="1:6" ht="12.75" customHeight="1" x14ac:dyDescent="0.2">
      <c r="A414" s="53" t="s">
        <v>608</v>
      </c>
      <c r="B414" s="85" t="s">
        <v>833</v>
      </c>
      <c r="C414" s="50" t="s">
        <v>834</v>
      </c>
      <c r="D414" s="51">
        <f t="shared" ref="D414:E414" si="113">IF(D412&gt;=D413,D412-D413,0)</f>
        <v>0</v>
      </c>
      <c r="E414" s="51">
        <f t="shared" si="113"/>
        <v>13494.89000000013</v>
      </c>
      <c r="F414" s="52" t="str">
        <f t="shared" si="81"/>
        <v>-</v>
      </c>
    </row>
    <row r="415" spans="1:6" ht="12.75" customHeight="1" x14ac:dyDescent="0.2">
      <c r="A415" s="53" t="s">
        <v>608</v>
      </c>
      <c r="B415" s="85" t="s">
        <v>835</v>
      </c>
      <c r="C415" s="50" t="s">
        <v>836</v>
      </c>
      <c r="D415" s="51">
        <f t="shared" ref="D415:E415" si="114">IF(D413&gt;=D412,D413-D412,0)</f>
        <v>3812.6300000000047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4707.29</v>
      </c>
      <c r="E416" s="51">
        <f t="shared" si="115"/>
        <v>894.66</v>
      </c>
      <c r="F416" s="52">
        <f t="shared" si="81"/>
        <v>19.00583987814645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331.88</v>
      </c>
      <c r="E418" s="62">
        <f t="shared" si="117"/>
        <v>664.88</v>
      </c>
      <c r="F418" s="57">
        <f t="shared" si="81"/>
        <v>200.33747137519583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999057.76</v>
      </c>
      <c r="E639" s="51">
        <f t="shared" si="180"/>
        <v>1219244.4900000002</v>
      </c>
      <c r="F639" s="52">
        <f t="shared" si="119"/>
        <v>122.0394394414193</v>
      </c>
    </row>
    <row r="640" spans="1:6" ht="12.75" customHeight="1" x14ac:dyDescent="0.2">
      <c r="A640" s="53" t="s">
        <v>608</v>
      </c>
      <c r="B640" s="85" t="s">
        <v>1277</v>
      </c>
      <c r="C640" s="50" t="s">
        <v>1278</v>
      </c>
      <c r="D640" s="51">
        <f t="shared" ref="D640:E640" si="181">D413+D528</f>
        <v>1002870.39</v>
      </c>
      <c r="E640" s="51">
        <f t="shared" si="181"/>
        <v>1205749.6000000001</v>
      </c>
      <c r="F640" s="52">
        <f t="shared" si="119"/>
        <v>120.22985343101018</v>
      </c>
    </row>
    <row r="641" spans="1:6" ht="12.75" customHeight="1" x14ac:dyDescent="0.2">
      <c r="A641" s="53" t="s">
        <v>608</v>
      </c>
      <c r="B641" s="85" t="s">
        <v>1279</v>
      </c>
      <c r="C641" s="50" t="s">
        <v>1280</v>
      </c>
      <c r="D641" s="51">
        <f t="shared" ref="D641:E641" si="182">IF(D639&gt;=D640,D639-D640,0)</f>
        <v>0</v>
      </c>
      <c r="E641" s="51">
        <f t="shared" si="182"/>
        <v>13494.89000000013</v>
      </c>
      <c r="F641" s="52" t="str">
        <f t="shared" si="119"/>
        <v>-</v>
      </c>
    </row>
    <row r="642" spans="1:6" ht="12.75" customHeight="1" x14ac:dyDescent="0.2">
      <c r="A642" s="53" t="s">
        <v>608</v>
      </c>
      <c r="B642" s="85" t="s">
        <v>1281</v>
      </c>
      <c r="C642" s="50" t="s">
        <v>1282</v>
      </c>
      <c r="D642" s="51">
        <f t="shared" ref="D642:E642" si="183">IF(D640&gt;=D639,D640-D639,0)</f>
        <v>3812.6300000000047</v>
      </c>
      <c r="E642" s="51">
        <f t="shared" si="183"/>
        <v>0</v>
      </c>
      <c r="F642" s="52">
        <f t="shared" si="119"/>
        <v>0</v>
      </c>
    </row>
    <row r="643" spans="1:6" ht="24" x14ac:dyDescent="0.2">
      <c r="A643" s="60" t="s">
        <v>1283</v>
      </c>
      <c r="B643" s="85" t="s">
        <v>1284</v>
      </c>
      <c r="C643" s="61" t="s">
        <v>1283</v>
      </c>
      <c r="D643" s="51">
        <f t="shared" ref="D643:E643" si="184">IF(D416-D417+D637-D638&gt;=0,D416-D417+D637-D638,0)</f>
        <v>4707.29</v>
      </c>
      <c r="E643" s="51">
        <f t="shared" si="184"/>
        <v>894.66</v>
      </c>
      <c r="F643" s="52">
        <f t="shared" si="119"/>
        <v>19.00583987814645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894.65999999999531</v>
      </c>
      <c r="E645" s="51">
        <f t="shared" si="186"/>
        <v>14389.55000000013</v>
      </c>
      <c r="F645" s="52">
        <f t="shared" si="119"/>
        <v>1608.3819551561717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83833.259999999995</v>
      </c>
      <c r="E647" s="243">
        <v>92521.85</v>
      </c>
      <c r="F647" s="57">
        <f t="shared" si="119"/>
        <v>110.36413232647759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24580.86</v>
      </c>
      <c r="E650" s="242">
        <v>37263.01</v>
      </c>
      <c r="F650" s="52">
        <f t="shared" si="188"/>
        <v>151.59359762026227</v>
      </c>
    </row>
    <row r="651" spans="1:6" ht="12.75" customHeight="1" x14ac:dyDescent="0.2">
      <c r="A651" s="53" t="s">
        <v>1298</v>
      </c>
      <c r="B651" s="85" t="s">
        <v>1299</v>
      </c>
      <c r="C651" s="50" t="s">
        <v>1298</v>
      </c>
      <c r="D651" s="242">
        <v>24580.86</v>
      </c>
      <c r="E651" s="242">
        <v>37263.01</v>
      </c>
      <c r="F651" s="52">
        <f t="shared" si="188"/>
        <v>151.59359762026227</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51</v>
      </c>
      <c r="E654" s="262">
        <v>52</v>
      </c>
      <c r="F654" s="52">
        <f t="shared" si="188"/>
        <v>101.96078431372548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39</v>
      </c>
      <c r="E656" s="262">
        <v>39</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898984.03</v>
      </c>
      <c r="E675" s="242">
        <v>1107296.07</v>
      </c>
      <c r="F675" s="52">
        <f t="shared" si="188"/>
        <v>123.17193999541904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6545.6</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5183.2700000000004</v>
      </c>
      <c r="E710" s="242">
        <v>12787.73</v>
      </c>
      <c r="F710" s="52">
        <f t="shared" si="188"/>
        <v>246.71163184630549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4223.9399999999996</v>
      </c>
      <c r="E716" s="242"/>
      <c r="F716" s="52">
        <f t="shared" si="188"/>
        <v>0</v>
      </c>
    </row>
    <row r="717" spans="1:6" ht="12.75" customHeight="1" x14ac:dyDescent="0.2">
      <c r="A717" s="53">
        <v>31215</v>
      </c>
      <c r="B717" s="85" t="s">
        <v>1413</v>
      </c>
      <c r="C717" s="50" t="s">
        <v>1414</v>
      </c>
      <c r="D717" s="242">
        <v>0</v>
      </c>
      <c r="E717" s="242">
        <v>441.44</v>
      </c>
      <c r="F717" s="52" t="str">
        <f t="shared" si="188"/>
        <v>-</v>
      </c>
    </row>
    <row r="718" spans="1:6" ht="12.75" customHeight="1" x14ac:dyDescent="0.2">
      <c r="A718" s="53">
        <v>32121</v>
      </c>
      <c r="B718" s="85" t="s">
        <v>1415</v>
      </c>
      <c r="C718" s="50" t="s">
        <v>1416</v>
      </c>
      <c r="D718" s="242">
        <v>11054.35</v>
      </c>
      <c r="E718" s="242">
        <v>13768.24</v>
      </c>
      <c r="F718" s="52">
        <f t="shared" si="188"/>
        <v>124.55042585045706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4900</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245.5</v>
      </c>
      <c r="E722" s="242">
        <v>1095.1199999999999</v>
      </c>
      <c r="F722" s="52">
        <f t="shared" si="188"/>
        <v>446.07739307535638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733.5</v>
      </c>
      <c r="E828" s="242">
        <v>925.87</v>
      </c>
      <c r="F828" s="52">
        <f t="shared" si="190"/>
        <v>126.22631220177232</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3" workbookViewId="0">
      <selection activeCell="H269" sqref="H26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165979.51999999996</v>
      </c>
      <c r="E6" s="229">
        <f t="shared" si="0"/>
        <v>200944.28</v>
      </c>
      <c r="F6" s="230">
        <f t="shared" ref="F6:F260" si="1">IF(D6&gt;0,IF(E6/D6&gt;=100,"&gt;&gt;100",E6/D6*100),"-")</f>
        <v>121.06570738365797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80681.409999999945</v>
      </c>
      <c r="E7" s="104">
        <f t="shared" si="2"/>
        <v>88575.659999999989</v>
      </c>
      <c r="F7" s="93">
        <f t="shared" si="1"/>
        <v>109.78447203637127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80681.409999999945</v>
      </c>
      <c r="E12" s="104">
        <f t="shared" si="3"/>
        <v>88575.659999999989</v>
      </c>
      <c r="F12" s="93">
        <f t="shared" si="1"/>
        <v>109.78447203637127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66626.449999999953</v>
      </c>
      <c r="E19" s="104">
        <f t="shared" si="5"/>
        <v>73872.049999999988</v>
      </c>
      <c r="F19" s="93">
        <f t="shared" si="1"/>
        <v>110.87496031981298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0</v>
      </c>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357907.66</v>
      </c>
      <c r="E26" s="247">
        <v>415225.04</v>
      </c>
      <c r="F26" s="93">
        <f t="shared" si="1"/>
        <v>116.01457202676244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291281.21000000002</v>
      </c>
      <c r="E28" s="247">
        <v>341352.99</v>
      </c>
      <c r="F28" s="93">
        <f t="shared" si="1"/>
        <v>117.19018538820268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14054.96</v>
      </c>
      <c r="E35" s="104">
        <f t="shared" si="7"/>
        <v>14703.61</v>
      </c>
      <c r="F35" s="93">
        <f t="shared" si="1"/>
        <v>104.61509673453358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14054.96</v>
      </c>
      <c r="E36" s="247">
        <v>14703.61</v>
      </c>
      <c r="F36" s="93">
        <f t="shared" si="1"/>
        <v>104.61509673453358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43536.81</v>
      </c>
      <c r="E54" s="247">
        <v>46496.91</v>
      </c>
      <c r="F54" s="93">
        <f t="shared" si="1"/>
        <v>106.79907416276022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43536.81</v>
      </c>
      <c r="E55" s="247">
        <v>46496.91</v>
      </c>
      <c r="F55" s="93">
        <f t="shared" si="1"/>
        <v>106.79907416276022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85298.11</v>
      </c>
      <c r="E68" s="104">
        <f t="shared" si="13"/>
        <v>112368.62000000001</v>
      </c>
      <c r="F68" s="93">
        <f t="shared" si="1"/>
        <v>131.73635383011418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317.01</v>
      </c>
      <c r="E78" s="104">
        <f>E79+SUM(E82:E84)-E85+E86</f>
        <v>133.37</v>
      </c>
      <c r="F78" s="93">
        <f t="shared" si="1"/>
        <v>42.071228036970446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78.709999999999994</v>
      </c>
      <c r="E84" s="247">
        <v>78.709999999999994</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238.3</v>
      </c>
      <c r="E86" s="247">
        <v>54.66</v>
      </c>
      <c r="F86" s="93">
        <f t="shared" si="1"/>
        <v>22.937473772555599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1147.8400000000001</v>
      </c>
      <c r="E146" s="104">
        <f t="shared" si="26"/>
        <v>19713.400000000001</v>
      </c>
      <c r="F146" s="93">
        <f t="shared" si="1"/>
        <v>1717.4344856425982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331.88</v>
      </c>
      <c r="E160" s="247">
        <v>664.88</v>
      </c>
      <c r="F160" s="93">
        <f t="shared" si="1"/>
        <v>200.33747137519583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815.96</v>
      </c>
      <c r="E161" s="247">
        <v>19048.52</v>
      </c>
      <c r="F161" s="93">
        <f t="shared" si="1"/>
        <v>2334.4918868571986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83833.259999999995</v>
      </c>
      <c r="E170" s="104">
        <f t="shared" si="29"/>
        <v>92521.85</v>
      </c>
      <c r="F170" s="93">
        <f t="shared" si="1"/>
        <v>110.36413232647759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83833.259999999995</v>
      </c>
      <c r="E173" s="247">
        <v>92521.85</v>
      </c>
      <c r="F173" s="93">
        <f t="shared" si="1"/>
        <v>110.36413232647759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165979.52000000002</v>
      </c>
      <c r="E175" s="104">
        <f t="shared" si="30"/>
        <v>200944.28</v>
      </c>
      <c r="F175" s="93">
        <f t="shared" si="1"/>
        <v>121.06570738365792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84071.569999999992</v>
      </c>
      <c r="E176" s="104">
        <f t="shared" si="31"/>
        <v>97314.189999999988</v>
      </c>
      <c r="F176" s="93">
        <f t="shared" si="1"/>
        <v>115.75160306867114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84024.34</v>
      </c>
      <c r="E177" s="104">
        <f t="shared" si="32"/>
        <v>97212.549999999988</v>
      </c>
      <c r="F177" s="93">
        <f t="shared" si="1"/>
        <v>115.69570198349668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78093.259999999995</v>
      </c>
      <c r="E178" s="247">
        <v>92927.29</v>
      </c>
      <c r="F178" s="93">
        <f t="shared" si="1"/>
        <v>118.99527564862834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5692.78</v>
      </c>
      <c r="E179" s="247">
        <v>4200.75</v>
      </c>
      <c r="F179" s="93">
        <f t="shared" si="1"/>
        <v>73.790836814350811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29.81</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0.04</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238.3</v>
      </c>
      <c r="E188" s="247">
        <v>54.66</v>
      </c>
      <c r="F188" s="93">
        <f t="shared" si="1"/>
        <v>22.937473772555599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47.23</v>
      </c>
      <c r="E189" s="247">
        <v>101.64</v>
      </c>
      <c r="F189" s="93">
        <f t="shared" si="1"/>
        <v>215.20220199026045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81907.950000000012</v>
      </c>
      <c r="E237" s="104">
        <f t="shared" si="41"/>
        <v>103630.09000000001</v>
      </c>
      <c r="F237" s="93">
        <f t="shared" si="1"/>
        <v>126.52018515907186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80681.41</v>
      </c>
      <c r="E238" s="104">
        <f t="shared" si="42"/>
        <v>88575.66</v>
      </c>
      <c r="F238" s="93">
        <f t="shared" si="1"/>
        <v>109.7844720363712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80681.41</v>
      </c>
      <c r="E239" s="104">
        <f t="shared" si="43"/>
        <v>88575.66</v>
      </c>
      <c r="F239" s="93">
        <f t="shared" si="1"/>
        <v>109.7844720363712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80681.41</v>
      </c>
      <c r="E240" s="247">
        <v>88575.66</v>
      </c>
      <c r="F240" s="93">
        <f t="shared" si="1"/>
        <v>109.7844720363712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894.66</v>
      </c>
      <c r="E245" s="104">
        <f t="shared" si="45"/>
        <v>14389.55</v>
      </c>
      <c r="F245" s="93">
        <f t="shared" si="1"/>
        <v>1608.3819551561487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894.66</v>
      </c>
      <c r="E246" s="104">
        <f t="shared" si="46"/>
        <v>14389.55</v>
      </c>
      <c r="F246" s="93">
        <f t="shared" si="1"/>
        <v>1608.3819551561487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894.66</v>
      </c>
      <c r="E247" s="247">
        <v>14389.55</v>
      </c>
      <c r="F247" s="93">
        <f t="shared" si="1"/>
        <v>1608.3819551561487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331.88</v>
      </c>
      <c r="E255" s="247">
        <v>664.88</v>
      </c>
      <c r="F255" s="93">
        <f t="shared" si="1"/>
        <v>200.33747137519583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16848.900000000001</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16848.900000000001</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815.96</v>
      </c>
      <c r="E264" s="247">
        <v>19380.96</v>
      </c>
      <c r="F264" s="93">
        <f t="shared" si="50"/>
        <v>2375.2340801019654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331.88</v>
      </c>
      <c r="E265" s="247">
        <v>332.44</v>
      </c>
      <c r="F265" s="93">
        <f t="shared" si="50"/>
        <v>100.16873568759792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236.13</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2.17</v>
      </c>
      <c r="E269" s="247">
        <v>54.66</v>
      </c>
      <c r="F269" s="93">
        <f t="shared" si="50"/>
        <v>2518.8940092165899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815.96</v>
      </c>
      <c r="E286" s="247">
        <v>19048.52</v>
      </c>
      <c r="F286" s="93">
        <f t="shared" si="50"/>
        <v>2334.4918868571986</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84024.34</v>
      </c>
      <c r="E288" s="247">
        <v>97212.55</v>
      </c>
      <c r="F288" s="93">
        <f t="shared" si="50"/>
        <v>115.6957019834967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47.23</v>
      </c>
      <c r="E290" s="247">
        <v>101.64</v>
      </c>
      <c r="F290" s="93">
        <f t="shared" si="50"/>
        <v>215.20220199026045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238.3</v>
      </c>
      <c r="E302" s="247">
        <v>54.66</v>
      </c>
      <c r="F302" s="93">
        <f t="shared" si="50"/>
        <v>22.937473772555599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election activeCell="E123" sqref="E12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1002870.39</v>
      </c>
      <c r="E114" s="81">
        <f t="shared" si="22"/>
        <v>1205749.6000000001</v>
      </c>
      <c r="F114" s="63">
        <f t="shared" si="1"/>
        <v>120.22985343101018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1002870.39</v>
      </c>
      <c r="E118" s="81">
        <f t="shared" si="24"/>
        <v>1205749.6000000001</v>
      </c>
      <c r="F118" s="63">
        <f t="shared" si="1"/>
        <v>120.22985343101018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1002870.39</v>
      </c>
      <c r="E120" s="249">
        <v>1205749.6000000001</v>
      </c>
      <c r="F120" s="63">
        <f t="shared" si="1"/>
        <v>120.22985343101018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1002870.39</v>
      </c>
      <c r="E141" s="106">
        <f t="shared" si="28"/>
        <v>1205749.6000000001</v>
      </c>
      <c r="F141" s="82">
        <f t="shared" si="1"/>
        <v>120.22985343101018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4" workbookViewId="0">
      <selection activeCell="L11" sqref="L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24946.3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24946.3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24946.3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24946.3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J105" sqref="J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84071.57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1232029.3699999999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1226680.72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1117445.1499999999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89898.45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925.87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855.01</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17556.240000000002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5348.65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1218786.75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1213492.51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1102611.1200000001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91390.48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896.06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854.97</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17739.88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5294.24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97314.189999999944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97314.19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97212.55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101.64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18635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2024-09-24T08:26:57Z</cp:lastPrinted>
  <dcterms:created xsi:type="dcterms:W3CDTF">2022-04-01T05:14:30Z</dcterms:created>
  <dcterms:modified xsi:type="dcterms:W3CDTF">2025-02-24T11:47:18Z</dcterms:modified>
</cp:coreProperties>
</file>