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User\Desktop\DOKUMENTI ŠKOLA\FIN IZVJEŠTAJI 2026\"/>
    </mc:Choice>
  </mc:AlternateContent>
  <xr:revisionPtr revIDLastSave="0" documentId="13_ncr:1_{6BE2A19E-E52D-4638-BEA2-B5D4F5AA5B85}" xr6:coauthVersionLast="36" xr6:coauthVersionMax="36" xr10:uidLastSave="{00000000-0000-0000-0000-000000000000}"/>
  <bookViews>
    <workbookView xWindow="0" yWindow="0" windowWidth="11415" windowHeight="796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G327" i="9"/>
  <c r="F327" i="9"/>
  <c r="E327" i="9"/>
  <c r="B327" i="9" s="1"/>
  <c r="H326" i="9"/>
  <c r="G326" i="9"/>
  <c r="F326" i="9"/>
  <c r="H325" i="9"/>
  <c r="G325" i="9"/>
  <c r="F325" i="9"/>
  <c r="H324" i="9"/>
  <c r="E324" i="9" s="1"/>
  <c r="B324" i="9" s="1"/>
  <c r="G324" i="9"/>
  <c r="F324" i="9"/>
  <c r="H323" i="9"/>
  <c r="G323" i="9"/>
  <c r="F323" i="9"/>
  <c r="H322" i="9"/>
  <c r="G322" i="9"/>
  <c r="E322" i="9" s="1"/>
  <c r="B322" i="9" s="1"/>
  <c r="F322" i="9"/>
  <c r="H321" i="9"/>
  <c r="G321" i="9"/>
  <c r="F321" i="9"/>
  <c r="H320" i="9"/>
  <c r="E320" i="9" s="1"/>
  <c r="B320" i="9" s="1"/>
  <c r="G320" i="9"/>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E310" i="9" s="1"/>
  <c r="B310" i="9" s="1"/>
  <c r="G310" i="9"/>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s="1"/>
  <c r="B292" i="9" s="1"/>
  <c r="E292" i="9"/>
  <c r="M291" i="9"/>
  <c r="L291" i="9"/>
  <c r="F291" i="9" s="1"/>
  <c r="E291" i="9"/>
  <c r="B291" i="9" s="1"/>
  <c r="M290" i="9"/>
  <c r="L290" i="9"/>
  <c r="F290" i="9"/>
  <c r="E290" i="9"/>
  <c r="B290" i="9" s="1"/>
  <c r="M289" i="9"/>
  <c r="L289" i="9"/>
  <c r="F289" i="9" s="1"/>
  <c r="B289" i="9" s="1"/>
  <c r="E289" i="9"/>
  <c r="M288" i="9"/>
  <c r="L288" i="9"/>
  <c r="F288" i="9" s="1"/>
  <c r="B288" i="9" s="1"/>
  <c r="E288" i="9"/>
  <c r="M287" i="9"/>
  <c r="L287" i="9"/>
  <c r="F287" i="9"/>
  <c r="E287" i="9"/>
  <c r="B287" i="9" s="1"/>
  <c r="M286" i="9"/>
  <c r="L286" i="9"/>
  <c r="F286" i="9"/>
  <c r="B286" i="9" s="1"/>
  <c r="E286" i="9"/>
  <c r="M285" i="9"/>
  <c r="L285" i="9"/>
  <c r="F285" i="9" s="1"/>
  <c r="B285" i="9" s="1"/>
  <c r="E285" i="9"/>
  <c r="M284" i="9"/>
  <c r="F284" i="9" s="1"/>
  <c r="B284" i="9" s="1"/>
  <c r="L284" i="9"/>
  <c r="E284" i="9"/>
  <c r="M283" i="9"/>
  <c r="L283" i="9"/>
  <c r="F283" i="9" s="1"/>
  <c r="E283" i="9"/>
  <c r="M282" i="9"/>
  <c r="L282" i="9"/>
  <c r="F282" i="9"/>
  <c r="E282" i="9"/>
  <c r="B282" i="9"/>
  <c r="M281" i="9"/>
  <c r="L281" i="9"/>
  <c r="F281" i="9" s="1"/>
  <c r="E281" i="9"/>
  <c r="M280" i="9"/>
  <c r="L280" i="9"/>
  <c r="F280" i="9"/>
  <c r="B280" i="9" s="1"/>
  <c r="E280" i="9"/>
  <c r="M279" i="9"/>
  <c r="L279" i="9"/>
  <c r="F279" i="9" s="1"/>
  <c r="E279" i="9"/>
  <c r="M278" i="9"/>
  <c r="L278" i="9"/>
  <c r="F278" i="9" s="1"/>
  <c r="B278" i="9" s="1"/>
  <c r="E278" i="9"/>
  <c r="M277" i="9"/>
  <c r="L277" i="9"/>
  <c r="F277" i="9" s="1"/>
  <c r="E277" i="9"/>
  <c r="B277" i="9" s="1"/>
  <c r="M276" i="9"/>
  <c r="L276" i="9"/>
  <c r="F276" i="9"/>
  <c r="B276" i="9" s="1"/>
  <c r="E276" i="9"/>
  <c r="M275" i="9"/>
  <c r="L275" i="9"/>
  <c r="F275" i="9" s="1"/>
  <c r="E275" i="9"/>
  <c r="M274" i="9"/>
  <c r="L274" i="9"/>
  <c r="F274" i="9" s="1"/>
  <c r="B274" i="9" s="1"/>
  <c r="E274" i="9"/>
  <c r="M273" i="9"/>
  <c r="L273" i="9"/>
  <c r="F273" i="9" s="1"/>
  <c r="E273" i="9"/>
  <c r="B273" i="9" s="1"/>
  <c r="M272" i="9"/>
  <c r="L272" i="9"/>
  <c r="F272" i="9"/>
  <c r="E272" i="9"/>
  <c r="B272" i="9" s="1"/>
  <c r="M271" i="9"/>
  <c r="L271" i="9"/>
  <c r="F271" i="9" s="1"/>
  <c r="E271" i="9"/>
  <c r="B271" i="9" s="1"/>
  <c r="M270" i="9"/>
  <c r="L270" i="9"/>
  <c r="F270" i="9" s="1"/>
  <c r="B270" i="9" s="1"/>
  <c r="E270" i="9"/>
  <c r="M269" i="9"/>
  <c r="L269" i="9"/>
  <c r="F269" i="9" s="1"/>
  <c r="E269" i="9"/>
  <c r="M268" i="9"/>
  <c r="L268" i="9"/>
  <c r="F268" i="9"/>
  <c r="B268" i="9" s="1"/>
  <c r="E268" i="9"/>
  <c r="M267" i="9"/>
  <c r="L267" i="9"/>
  <c r="F267" i="9" s="1"/>
  <c r="E267" i="9"/>
  <c r="B267" i="9" s="1"/>
  <c r="M266" i="9"/>
  <c r="L266" i="9"/>
  <c r="F266" i="9" s="1"/>
  <c r="B266" i="9" s="1"/>
  <c r="E266" i="9"/>
  <c r="M265" i="9"/>
  <c r="L265" i="9"/>
  <c r="F265" i="9" s="1"/>
  <c r="E265" i="9"/>
  <c r="M264" i="9"/>
  <c r="L264" i="9"/>
  <c r="F264" i="9"/>
  <c r="B264" i="9" s="1"/>
  <c r="E264" i="9"/>
  <c r="M263" i="9"/>
  <c r="L263" i="9"/>
  <c r="F263" i="9" s="1"/>
  <c r="E263" i="9"/>
  <c r="M262" i="9"/>
  <c r="L262" i="9"/>
  <c r="F262" i="9" s="1"/>
  <c r="B262" i="9" s="1"/>
  <c r="E262" i="9"/>
  <c r="M261" i="9"/>
  <c r="L261" i="9"/>
  <c r="F261" i="9" s="1"/>
  <c r="E261" i="9"/>
  <c r="B261" i="9" s="1"/>
  <c r="M260" i="9"/>
  <c r="L260" i="9"/>
  <c r="F260" i="9"/>
  <c r="E260" i="9"/>
  <c r="B260" i="9" s="1"/>
  <c r="M259" i="9"/>
  <c r="L259" i="9"/>
  <c r="F259" i="9" s="1"/>
  <c r="E259" i="9"/>
  <c r="M258" i="9"/>
  <c r="L258" i="9"/>
  <c r="F258" i="9" s="1"/>
  <c r="B258" i="9" s="1"/>
  <c r="E258" i="9"/>
  <c r="M257" i="9"/>
  <c r="L257" i="9"/>
  <c r="F257" i="9" s="1"/>
  <c r="E257" i="9"/>
  <c r="B257" i="9" s="1"/>
  <c r="M256" i="9"/>
  <c r="L256" i="9"/>
  <c r="F256" i="9"/>
  <c r="E256" i="9"/>
  <c r="B256" i="9" s="1"/>
  <c r="M255" i="9"/>
  <c r="L255" i="9"/>
  <c r="F255" i="9" s="1"/>
  <c r="E255" i="9"/>
  <c r="B255" i="9" s="1"/>
  <c r="M254" i="9"/>
  <c r="L254" i="9"/>
  <c r="F254" i="9" s="1"/>
  <c r="B254" i="9" s="1"/>
  <c r="E254" i="9"/>
  <c r="M253" i="9"/>
  <c r="L253" i="9"/>
  <c r="F253" i="9" s="1"/>
  <c r="E253" i="9"/>
  <c r="M252" i="9"/>
  <c r="L252" i="9"/>
  <c r="F252" i="9"/>
  <c r="E252" i="9"/>
  <c r="B252" i="9" s="1"/>
  <c r="M251" i="9"/>
  <c r="L251" i="9"/>
  <c r="F251" i="9" s="1"/>
  <c r="E251" i="9"/>
  <c r="B251" i="9" s="1"/>
  <c r="M250" i="9"/>
  <c r="L250" i="9"/>
  <c r="F250" i="9" s="1"/>
  <c r="B250" i="9" s="1"/>
  <c r="E250" i="9"/>
  <c r="M249" i="9"/>
  <c r="L249" i="9"/>
  <c r="F249" i="9" s="1"/>
  <c r="E249" i="9"/>
  <c r="M248" i="9"/>
  <c r="L248" i="9"/>
  <c r="F248" i="9"/>
  <c r="B248" i="9" s="1"/>
  <c r="E248" i="9"/>
  <c r="M247" i="9"/>
  <c r="L247" i="9"/>
  <c r="F247" i="9" s="1"/>
  <c r="E247" i="9"/>
  <c r="M246" i="9"/>
  <c r="F246" i="9" s="1"/>
  <c r="B246" i="9" s="1"/>
  <c r="L246" i="9"/>
  <c r="E246" i="9"/>
  <c r="M245" i="9"/>
  <c r="L245" i="9"/>
  <c r="F245" i="9" s="1"/>
  <c r="E245" i="9"/>
  <c r="B245" i="9" s="1"/>
  <c r="M244" i="9"/>
  <c r="F244" i="9" s="1"/>
  <c r="B244" i="9" s="1"/>
  <c r="L244" i="9"/>
  <c r="E244" i="9"/>
  <c r="M243" i="9"/>
  <c r="L243" i="9"/>
  <c r="F243" i="9" s="1"/>
  <c r="E243" i="9"/>
  <c r="M242" i="9"/>
  <c r="F242" i="9" s="1"/>
  <c r="B242" i="9" s="1"/>
  <c r="L242" i="9"/>
  <c r="E242" i="9"/>
  <c r="M241" i="9"/>
  <c r="L241" i="9"/>
  <c r="F241" i="9" s="1"/>
  <c r="E241" i="9"/>
  <c r="B241" i="9" s="1"/>
  <c r="M240" i="9"/>
  <c r="F240" i="9" s="1"/>
  <c r="B240" i="9" s="1"/>
  <c r="L240" i="9"/>
  <c r="E240" i="9"/>
  <c r="M239" i="9"/>
  <c r="L239" i="9"/>
  <c r="E239" i="9"/>
  <c r="M238" i="9"/>
  <c r="F238" i="9" s="1"/>
  <c r="B238" i="9" s="1"/>
  <c r="L238" i="9"/>
  <c r="E238" i="9"/>
  <c r="M237" i="9"/>
  <c r="L237" i="9"/>
  <c r="E237" i="9"/>
  <c r="M236" i="9"/>
  <c r="L236" i="9"/>
  <c r="E236" i="9"/>
  <c r="M235" i="9"/>
  <c r="L235" i="9"/>
  <c r="F235" i="9" s="1"/>
  <c r="E235" i="9"/>
  <c r="B235" i="9" s="1"/>
  <c r="M234" i="9"/>
  <c r="L234" i="9"/>
  <c r="F234" i="9"/>
  <c r="E234" i="9"/>
  <c r="B234" i="9"/>
  <c r="M233" i="9"/>
  <c r="L233" i="9"/>
  <c r="F233" i="9" s="1"/>
  <c r="E233" i="9"/>
  <c r="B233" i="9" s="1"/>
  <c r="M232" i="9"/>
  <c r="L232" i="9"/>
  <c r="F232" i="9" s="1"/>
  <c r="B232" i="9" s="1"/>
  <c r="E232" i="9"/>
  <c r="M231" i="9"/>
  <c r="L231" i="9"/>
  <c r="F231" i="9" s="1"/>
  <c r="B231" i="9" s="1"/>
  <c r="E231" i="9"/>
  <c r="M230" i="9"/>
  <c r="F230" i="9" s="1"/>
  <c r="L230" i="9"/>
  <c r="E230" i="9"/>
  <c r="B230" i="9" s="1"/>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F169" i="9"/>
  <c r="E169" i="9"/>
  <c r="B169" i="9" s="1"/>
  <c r="H168" i="9"/>
  <c r="G168" i="9"/>
  <c r="F168" i="9"/>
  <c r="E168" i="9"/>
  <c r="B168" i="9" s="1"/>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F148" i="9"/>
  <c r="E148" i="9"/>
  <c r="B148" i="9" s="1"/>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G138" i="9"/>
  <c r="E138" i="9" s="1"/>
  <c r="B138" i="9" s="1"/>
  <c r="F138" i="9"/>
  <c r="H137" i="9"/>
  <c r="G137" i="9"/>
  <c r="F137" i="9"/>
  <c r="E137" i="9"/>
  <c r="B137" i="9" s="1"/>
  <c r="H136" i="9"/>
  <c r="G136" i="9"/>
  <c r="F136" i="9"/>
  <c r="E136" i="9"/>
  <c r="B136" i="9" s="1"/>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G102" i="9"/>
  <c r="F102" i="9"/>
  <c r="B102" i="9"/>
  <c r="H101" i="9"/>
  <c r="G101" i="9"/>
  <c r="F101" i="9"/>
  <c r="E101" i="9"/>
  <c r="B101" i="9" s="1"/>
  <c r="H100" i="9"/>
  <c r="G100" i="9"/>
  <c r="E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F92" i="9"/>
  <c r="H91" i="9"/>
  <c r="G91" i="9"/>
  <c r="E91" i="9" s="1"/>
  <c r="B91" i="9" s="1"/>
  <c r="F91" i="9"/>
  <c r="H90" i="9"/>
  <c r="E90" i="9" s="1"/>
  <c r="B90" i="9" s="1"/>
  <c r="G90" i="9"/>
  <c r="F90" i="9"/>
  <c r="H89" i="9"/>
  <c r="G89" i="9"/>
  <c r="F89" i="9"/>
  <c r="E89" i="9"/>
  <c r="B89" i="9" s="1"/>
  <c r="H88" i="9"/>
  <c r="G88" i="9"/>
  <c r="E88" i="9" s="1"/>
  <c r="F88" i="9"/>
  <c r="H87" i="9"/>
  <c r="G87" i="9"/>
  <c r="E87" i="9" s="1"/>
  <c r="B87" i="9" s="1"/>
  <c r="F87" i="9"/>
  <c r="H86" i="9"/>
  <c r="E86" i="9" s="1"/>
  <c r="B86" i="9" s="1"/>
  <c r="G86" i="9"/>
  <c r="F86" i="9"/>
  <c r="H85" i="9"/>
  <c r="G85" i="9"/>
  <c r="F85" i="9"/>
  <c r="E85" i="9"/>
  <c r="B85" i="9" s="1"/>
  <c r="H84" i="9"/>
  <c r="G84" i="9"/>
  <c r="E84" i="9" s="1"/>
  <c r="F84" i="9"/>
  <c r="H83" i="9"/>
  <c r="G83" i="9"/>
  <c r="E83" i="9" s="1"/>
  <c r="B83" i="9" s="1"/>
  <c r="F83" i="9"/>
  <c r="H82" i="9"/>
  <c r="E82" i="9" s="1"/>
  <c r="B82" i="9" s="1"/>
  <c r="G82" i="9"/>
  <c r="F82" i="9"/>
  <c r="H81" i="9"/>
  <c r="G81" i="9"/>
  <c r="F81" i="9"/>
  <c r="E81" i="9"/>
  <c r="B81" i="9" s="1"/>
  <c r="H80" i="9"/>
  <c r="G80" i="9"/>
  <c r="E80" i="9" s="1"/>
  <c r="F80" i="9"/>
  <c r="H79" i="9"/>
  <c r="G79" i="9"/>
  <c r="E79" i="9" s="1"/>
  <c r="B79" i="9" s="1"/>
  <c r="F79" i="9"/>
  <c r="H78" i="9"/>
  <c r="E78" i="9" s="1"/>
  <c r="G78" i="9"/>
  <c r="F78" i="9"/>
  <c r="H77" i="9"/>
  <c r="G77" i="9"/>
  <c r="E77" i="9" s="1"/>
  <c r="B77" i="9" s="1"/>
  <c r="F77" i="9"/>
  <c r="H76" i="9"/>
  <c r="G76" i="9"/>
  <c r="F76" i="9"/>
  <c r="H75" i="9"/>
  <c r="G75" i="9"/>
  <c r="F75" i="9"/>
  <c r="E75" i="9"/>
  <c r="B75" i="9"/>
  <c r="H74" i="9"/>
  <c r="G74" i="9"/>
  <c r="F74" i="9"/>
  <c r="E74" i="9"/>
  <c r="B74" i="9" s="1"/>
  <c r="H73" i="9"/>
  <c r="G73" i="9"/>
  <c r="E73" i="9" s="1"/>
  <c r="F73" i="9"/>
  <c r="H72" i="9"/>
  <c r="G72" i="9"/>
  <c r="F72" i="9"/>
  <c r="H71" i="9"/>
  <c r="E71" i="9" s="1"/>
  <c r="G71" i="9"/>
  <c r="F71" i="9"/>
  <c r="B71" i="9"/>
  <c r="H70" i="9"/>
  <c r="G70" i="9"/>
  <c r="F70" i="9"/>
  <c r="E70" i="9"/>
  <c r="B70" i="9" s="1"/>
  <c r="H69" i="9"/>
  <c r="G69" i="9"/>
  <c r="E69" i="9" s="1"/>
  <c r="F69" i="9"/>
  <c r="H68" i="9"/>
  <c r="G68" i="9"/>
  <c r="F68" i="9"/>
  <c r="H67" i="9"/>
  <c r="E67" i="9" s="1"/>
  <c r="B67" i="9" s="1"/>
  <c r="G67" i="9"/>
  <c r="F67" i="9"/>
  <c r="H66" i="9"/>
  <c r="G66" i="9"/>
  <c r="F66" i="9"/>
  <c r="E66" i="9"/>
  <c r="B66" i="9" s="1"/>
  <c r="H65" i="9"/>
  <c r="G65" i="9"/>
  <c r="E65" i="9" s="1"/>
  <c r="F65" i="9"/>
  <c r="H64" i="9"/>
  <c r="G64" i="9"/>
  <c r="F64" i="9"/>
  <c r="H63" i="9"/>
  <c r="E63" i="9" s="1"/>
  <c r="G63" i="9"/>
  <c r="F63" i="9"/>
  <c r="B63" i="9"/>
  <c r="H62" i="9"/>
  <c r="G62" i="9"/>
  <c r="F62" i="9"/>
  <c r="E62" i="9"/>
  <c r="B62" i="9" s="1"/>
  <c r="H61" i="9"/>
  <c r="G61" i="9"/>
  <c r="E61" i="9" s="1"/>
  <c r="F61" i="9"/>
  <c r="H60" i="9"/>
  <c r="G60" i="9"/>
  <c r="F60" i="9"/>
  <c r="H59" i="9"/>
  <c r="E59" i="9" s="1"/>
  <c r="B59" i="9" s="1"/>
  <c r="G59" i="9"/>
  <c r="F59" i="9"/>
  <c r="H58" i="9"/>
  <c r="G58" i="9"/>
  <c r="F58" i="9"/>
  <c r="E58" i="9"/>
  <c r="B58" i="9" s="1"/>
  <c r="H57" i="9"/>
  <c r="G57" i="9"/>
  <c r="F57" i="9"/>
  <c r="H56" i="9"/>
  <c r="G56" i="9"/>
  <c r="F56" i="9"/>
  <c r="H55" i="9"/>
  <c r="E55" i="9" s="1"/>
  <c r="G55" i="9"/>
  <c r="F55" i="9"/>
  <c r="B55" i="9"/>
  <c r="H54" i="9"/>
  <c r="G54" i="9"/>
  <c r="F54" i="9"/>
  <c r="E54" i="9"/>
  <c r="B54" i="9" s="1"/>
  <c r="H53" i="9"/>
  <c r="G53" i="9"/>
  <c r="E53" i="9" s="1"/>
  <c r="F53" i="9"/>
  <c r="H52" i="9"/>
  <c r="G52" i="9"/>
  <c r="F52" i="9"/>
  <c r="H51" i="9"/>
  <c r="E51" i="9" s="1"/>
  <c r="B51" i="9" s="1"/>
  <c r="G51" i="9"/>
  <c r="F51" i="9"/>
  <c r="H50" i="9"/>
  <c r="E50" i="9" s="1"/>
  <c r="B50" i="9" s="1"/>
  <c r="G50" i="9"/>
  <c r="F50" i="9"/>
  <c r="H49" i="9"/>
  <c r="G49" i="9"/>
  <c r="F49" i="9"/>
  <c r="H48" i="9"/>
  <c r="G48" i="9"/>
  <c r="F48" i="9"/>
  <c r="H47" i="9"/>
  <c r="E47" i="9" s="1"/>
  <c r="G47" i="9"/>
  <c r="F47" i="9"/>
  <c r="B47" i="9"/>
  <c r="H46" i="9"/>
  <c r="E46" i="9" s="1"/>
  <c r="B46" i="9" s="1"/>
  <c r="G46" i="9"/>
  <c r="F46" i="9"/>
  <c r="H45" i="9"/>
  <c r="G45" i="9"/>
  <c r="E45" i="9" s="1"/>
  <c r="F45" i="9"/>
  <c r="H44" i="9"/>
  <c r="G44" i="9"/>
  <c r="F44" i="9"/>
  <c r="H43" i="9"/>
  <c r="E43" i="9" s="1"/>
  <c r="B43" i="9" s="1"/>
  <c r="G43" i="9"/>
  <c r="F43" i="9"/>
  <c r="H42" i="9"/>
  <c r="G42" i="9"/>
  <c r="F42" i="9"/>
  <c r="E42" i="9"/>
  <c r="B42" i="9" s="1"/>
  <c r="H41" i="9"/>
  <c r="G41" i="9"/>
  <c r="E41" i="9" s="1"/>
  <c r="F41" i="9"/>
  <c r="H40" i="9"/>
  <c r="G40" i="9"/>
  <c r="F40" i="9"/>
  <c r="H39" i="9"/>
  <c r="E39" i="9" s="1"/>
  <c r="G39" i="9"/>
  <c r="F39" i="9"/>
  <c r="B39" i="9"/>
  <c r="H38" i="9"/>
  <c r="G38" i="9"/>
  <c r="F38" i="9"/>
  <c r="E38" i="9"/>
  <c r="B38" i="9" s="1"/>
  <c r="H37" i="9"/>
  <c r="G37" i="9"/>
  <c r="F37" i="9"/>
  <c r="H36" i="9"/>
  <c r="G36" i="9"/>
  <c r="F36" i="9"/>
  <c r="H35" i="9"/>
  <c r="E35" i="9" s="1"/>
  <c r="B35" i="9" s="1"/>
  <c r="G35" i="9"/>
  <c r="F35" i="9"/>
  <c r="H34" i="9"/>
  <c r="E34" i="9" s="1"/>
  <c r="B34" i="9" s="1"/>
  <c r="G34" i="9"/>
  <c r="F34" i="9"/>
  <c r="H33" i="9"/>
  <c r="G33" i="9"/>
  <c r="E33" i="9" s="1"/>
  <c r="F33" i="9"/>
  <c r="H32" i="9"/>
  <c r="G32" i="9"/>
  <c r="F32" i="9"/>
  <c r="H31" i="9"/>
  <c r="G31" i="9"/>
  <c r="F31" i="9"/>
  <c r="H30" i="9"/>
  <c r="G30" i="9"/>
  <c r="F30" i="9"/>
  <c r="E30" i="9"/>
  <c r="B30" i="9" s="1"/>
  <c r="H29" i="9"/>
  <c r="G29" i="9"/>
  <c r="E29" i="9" s="1"/>
  <c r="F29" i="9"/>
  <c r="H28" i="9"/>
  <c r="G28" i="9"/>
  <c r="F28" i="9"/>
  <c r="H27" i="9"/>
  <c r="E27" i="9" s="1"/>
  <c r="B27" i="9" s="1"/>
  <c r="G27" i="9"/>
  <c r="F27" i="9"/>
  <c r="H26" i="9"/>
  <c r="E26" i="9" s="1"/>
  <c r="B26" i="9" s="1"/>
  <c r="G26" i="9"/>
  <c r="F26" i="9"/>
  <c r="H25" i="9"/>
  <c r="G25" i="9"/>
  <c r="E25" i="9" s="1"/>
  <c r="F25" i="9"/>
  <c r="F24" i="9"/>
  <c r="F4" i="9"/>
  <c r="O3" i="9"/>
  <c r="G296" i="9" s="1"/>
  <c r="I3" i="9"/>
  <c r="H3" i="9"/>
  <c r="G3" i="9"/>
  <c r="D104" i="8"/>
  <c r="D97" i="8"/>
  <c r="D92" i="8"/>
  <c r="D87" i="8"/>
  <c r="D82" i="8"/>
  <c r="D77" i="8"/>
  <c r="D72" i="8"/>
  <c r="D67" i="8"/>
  <c r="D62" i="8"/>
  <c r="D57" i="8"/>
  <c r="D52" i="8"/>
  <c r="D51" i="8" s="1"/>
  <c r="D45" i="8" s="1"/>
  <c r="C1621" i="1" s="1"/>
  <c r="H1621" i="1" s="1"/>
  <c r="D46" i="8"/>
  <c r="D37" i="8"/>
  <c r="D27" i="8"/>
  <c r="D18" i="8"/>
  <c r="D8" i="8"/>
  <c r="D6" i="8" s="1"/>
  <c r="E44" i="7"/>
  <c r="D44" i="7"/>
  <c r="E39" i="7"/>
  <c r="E38" i="7" s="1"/>
  <c r="D39" i="7"/>
  <c r="D38" i="7"/>
  <c r="E30" i="7"/>
  <c r="D30" i="7"/>
  <c r="E23" i="7"/>
  <c r="D23" i="7"/>
  <c r="D22" i="7" s="1"/>
  <c r="E22" i="7"/>
  <c r="E14" i="7"/>
  <c r="D14" i="7"/>
  <c r="D6" i="7" s="1"/>
  <c r="E7" i="7"/>
  <c r="E6" i="7" s="1"/>
  <c r="E5" i="7" s="1"/>
  <c r="D7"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E202" i="5" s="1"/>
  <c r="H337" i="9" s="1"/>
  <c r="D210" i="5"/>
  <c r="F210" i="5" s="1"/>
  <c r="F209" i="5"/>
  <c r="F208" i="5"/>
  <c r="F207" i="5"/>
  <c r="F206" i="5"/>
  <c r="F205" i="5"/>
  <c r="F204" i="5"/>
  <c r="F203" i="5"/>
  <c r="E203" i="5"/>
  <c r="D203" i="5"/>
  <c r="D202" i="5"/>
  <c r="F201" i="5"/>
  <c r="F200" i="5"/>
  <c r="F199" i="5"/>
  <c r="F198" i="5"/>
  <c r="F197" i="5"/>
  <c r="E196" i="5"/>
  <c r="H336" i="9" s="1"/>
  <c r="D196" i="5"/>
  <c r="F195" i="5"/>
  <c r="F194" i="5"/>
  <c r="F193" i="5"/>
  <c r="F192" i="5"/>
  <c r="F191" i="5"/>
  <c r="F190" i="5"/>
  <c r="F189" i="5"/>
  <c r="F188" i="5"/>
  <c r="F187" i="5"/>
  <c r="F186" i="5"/>
  <c r="F185" i="5"/>
  <c r="E185" i="5"/>
  <c r="E177" i="5" s="1"/>
  <c r="D185" i="5"/>
  <c r="F184" i="5"/>
  <c r="F183" i="5"/>
  <c r="F182" i="5"/>
  <c r="F181"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148" i="1" s="1"/>
  <c r="G1148" i="1" s="1"/>
  <c r="D143" i="5"/>
  <c r="F142" i="5"/>
  <c r="F141" i="5"/>
  <c r="F140" i="5"/>
  <c r="F139" i="5"/>
  <c r="F138" i="5"/>
  <c r="F137" i="5"/>
  <c r="F136" i="5"/>
  <c r="E136" i="5"/>
  <c r="D136" i="5"/>
  <c r="F135" i="5"/>
  <c r="E135" i="5"/>
  <c r="D1140" i="1" s="1"/>
  <c r="G1140" i="1" s="1"/>
  <c r="D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E70" i="5" s="1"/>
  <c r="D76" i="5"/>
  <c r="F76"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8" i="4"/>
  <c r="F587" i="4"/>
  <c r="F586" i="4"/>
  <c r="F585" i="4"/>
  <c r="E585" i="4"/>
  <c r="D585" i="4"/>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F514" i="4"/>
  <c r="E514" i="4"/>
  <c r="D508" i="1" s="1"/>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E485" i="4"/>
  <c r="E479" i="4" s="1"/>
  <c r="D473" i="1" s="1"/>
  <c r="D485" i="4"/>
  <c r="F485" i="4" s="1"/>
  <c r="F484" i="4"/>
  <c r="F483" i="4"/>
  <c r="F482" i="4"/>
  <c r="F481" i="4"/>
  <c r="E480" i="4"/>
  <c r="D480" i="4"/>
  <c r="F480" i="4" s="1"/>
  <c r="F478" i="4"/>
  <c r="F477" i="4"/>
  <c r="E476" i="4"/>
  <c r="D476" i="4"/>
  <c r="F476" i="4" s="1"/>
  <c r="F475" i="4"/>
  <c r="F474" i="4"/>
  <c r="E473" i="4"/>
  <c r="D473" i="4"/>
  <c r="F472" i="4"/>
  <c r="F471" i="4"/>
  <c r="F470" i="4"/>
  <c r="E470" i="4"/>
  <c r="D464" i="1" s="1"/>
  <c r="D470" i="4"/>
  <c r="F469" i="4"/>
  <c r="F468" i="4"/>
  <c r="F467" i="4"/>
  <c r="E467" i="4"/>
  <c r="D467" i="4"/>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E428" i="4"/>
  <c r="D428" i="4"/>
  <c r="E427" i="4"/>
  <c r="D427" i="4"/>
  <c r="E426" i="4"/>
  <c r="D421" i="1" s="1"/>
  <c r="D426" i="4"/>
  <c r="D647" i="4" s="1"/>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F393" i="4"/>
  <c r="E393" i="4"/>
  <c r="E373" i="4" s="1"/>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E361" i="4" s="1"/>
  <c r="D362" i="4"/>
  <c r="F362" i="4" s="1"/>
  <c r="D361" i="4"/>
  <c r="C356" i="1" s="1"/>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F322" i="4"/>
  <c r="E322" i="4"/>
  <c r="D322" i="4"/>
  <c r="E321" i="4"/>
  <c r="F320" i="4"/>
  <c r="F319" i="4"/>
  <c r="F318" i="4"/>
  <c r="F317" i="4"/>
  <c r="F316" i="4"/>
  <c r="F315" i="4"/>
  <c r="F314" i="4"/>
  <c r="E314" i="4"/>
  <c r="D314" i="4"/>
  <c r="F313" i="4"/>
  <c r="F312" i="4"/>
  <c r="F311" i="4"/>
  <c r="E310" i="4"/>
  <c r="E309" i="4" s="1"/>
  <c r="E308"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E273" i="4"/>
  <c r="D269" i="1" s="1"/>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0" i="1" s="1"/>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E222" i="4"/>
  <c r="D222" i="4"/>
  <c r="C218" i="1" s="1"/>
  <c r="E221" i="4"/>
  <c r="F220" i="4"/>
  <c r="F219" i="4"/>
  <c r="F218" i="4"/>
  <c r="F217" i="4"/>
  <c r="F216" i="4"/>
  <c r="E216" i="4"/>
  <c r="E202" i="4" s="1"/>
  <c r="D198" i="1"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5" i="4" s="1"/>
  <c r="D164" i="4"/>
  <c r="F163" i="4"/>
  <c r="F162" i="4"/>
  <c r="F161" i="4"/>
  <c r="E160" i="4"/>
  <c r="D156" i="1" s="1"/>
  <c r="H156" i="1" s="1"/>
  <c r="D160" i="4"/>
  <c r="F159" i="4"/>
  <c r="F158" i="4"/>
  <c r="F157" i="4"/>
  <c r="F156" i="4"/>
  <c r="F155" i="4"/>
  <c r="E154" i="4"/>
  <c r="D154" i="4"/>
  <c r="D153" i="4"/>
  <c r="F151" i="4"/>
  <c r="F150" i="4"/>
  <c r="F149" i="4"/>
  <c r="F148" i="4"/>
  <c r="F147" i="4"/>
  <c r="F146" i="4"/>
  <c r="F145" i="4"/>
  <c r="F144" i="4"/>
  <c r="F143" i="4"/>
  <c r="F142" i="4"/>
  <c r="E141" i="4"/>
  <c r="E140" i="4" s="1"/>
  <c r="D141" i="4"/>
  <c r="C137" i="1" s="1"/>
  <c r="F139" i="4"/>
  <c r="F138" i="4"/>
  <c r="F137" i="4"/>
  <c r="F136" i="4"/>
  <c r="E135" i="4"/>
  <c r="E134" i="4" s="1"/>
  <c r="F134" i="4" s="1"/>
  <c r="D135" i="4"/>
  <c r="D134" i="4"/>
  <c r="F133" i="4"/>
  <c r="F132" i="4"/>
  <c r="F131" i="4"/>
  <c r="F130" i="4"/>
  <c r="E129" i="4"/>
  <c r="D129" i="4"/>
  <c r="F128" i="4"/>
  <c r="F127" i="4"/>
  <c r="E126" i="4"/>
  <c r="D122" i="1" s="1"/>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78" i="1" s="1"/>
  <c r="D83" i="4"/>
  <c r="F83" i="4" s="1"/>
  <c r="F81" i="4"/>
  <c r="F80" i="4"/>
  <c r="F79" i="4"/>
  <c r="F78" i="4"/>
  <c r="F77" i="4"/>
  <c r="E77" i="4"/>
  <c r="D77" i="4"/>
  <c r="F76" i="4"/>
  <c r="F75" i="4"/>
  <c r="E74" i="4"/>
  <c r="D74" i="4"/>
  <c r="F74" i="4" s="1"/>
  <c r="F73" i="4"/>
  <c r="F72" i="4"/>
  <c r="E71" i="4"/>
  <c r="D67" i="1" s="1"/>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E49" i="4"/>
  <c r="D45" i="1" s="1"/>
  <c r="D49"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F7" i="4" s="1"/>
  <c r="I41" i="3"/>
  <c r="G41" i="3"/>
  <c r="B41" i="3"/>
  <c r="I40" i="3"/>
  <c r="G40" i="3"/>
  <c r="B40" i="3"/>
  <c r="G39" i="3"/>
  <c r="B39" i="3"/>
  <c r="H38" i="3"/>
  <c r="G38" i="3"/>
  <c r="B38" i="3"/>
  <c r="I36" i="3"/>
  <c r="H36" i="3"/>
  <c r="G36" i="3"/>
  <c r="B36" i="3"/>
  <c r="I35" i="3"/>
  <c r="H35" i="3"/>
  <c r="G35" i="3"/>
  <c r="B35" i="3"/>
  <c r="I34" i="3"/>
  <c r="H34" i="3"/>
  <c r="G34" i="3"/>
  <c r="B34" i="3"/>
  <c r="I33"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G1685" i="1"/>
  <c r="C1685" i="1"/>
  <c r="H1684" i="1"/>
  <c r="C1684" i="1"/>
  <c r="G1684" i="1" s="1"/>
  <c r="C1683" i="1"/>
  <c r="H1683" i="1" s="1"/>
  <c r="C1682" i="1"/>
  <c r="H1681" i="1"/>
  <c r="G1681" i="1"/>
  <c r="C1681" i="1"/>
  <c r="H1680" i="1"/>
  <c r="G1680" i="1"/>
  <c r="C1680" i="1"/>
  <c r="C1679" i="1"/>
  <c r="H1678" i="1"/>
  <c r="C1678" i="1"/>
  <c r="G1678" i="1" s="1"/>
  <c r="H1677" i="1"/>
  <c r="G1677" i="1"/>
  <c r="C1677" i="1"/>
  <c r="H1676" i="1"/>
  <c r="C1676" i="1"/>
  <c r="G1676" i="1" s="1"/>
  <c r="C1675" i="1"/>
  <c r="H1675" i="1" s="1"/>
  <c r="C1674" i="1"/>
  <c r="H1673" i="1"/>
  <c r="G1673" i="1"/>
  <c r="C1673" i="1"/>
  <c r="H1672" i="1"/>
  <c r="C1672" i="1"/>
  <c r="G1672" i="1" s="1"/>
  <c r="C1671" i="1"/>
  <c r="H1670" i="1"/>
  <c r="C1670" i="1"/>
  <c r="G1670" i="1" s="1"/>
  <c r="H1669" i="1"/>
  <c r="G1669" i="1"/>
  <c r="C1669" i="1"/>
  <c r="C1668" i="1"/>
  <c r="G1668" i="1" s="1"/>
  <c r="G1667" i="1"/>
  <c r="C1667" i="1"/>
  <c r="H1667" i="1" s="1"/>
  <c r="C1666" i="1"/>
  <c r="H1665" i="1"/>
  <c r="G1665" i="1"/>
  <c r="C1665" i="1"/>
  <c r="C1664" i="1"/>
  <c r="H1664" i="1" s="1"/>
  <c r="C1663" i="1"/>
  <c r="C1662" i="1"/>
  <c r="G1662" i="1" s="1"/>
  <c r="H1661" i="1"/>
  <c r="G1661" i="1"/>
  <c r="C1661" i="1"/>
  <c r="C1660" i="1"/>
  <c r="G1660" i="1" s="1"/>
  <c r="G1659" i="1"/>
  <c r="C1659" i="1"/>
  <c r="H1659" i="1" s="1"/>
  <c r="C1658" i="1"/>
  <c r="H1657" i="1"/>
  <c r="G1657" i="1"/>
  <c r="C1657" i="1"/>
  <c r="G1656" i="1"/>
  <c r="C1656" i="1"/>
  <c r="H1656" i="1" s="1"/>
  <c r="C1655" i="1"/>
  <c r="C1654" i="1"/>
  <c r="G1654" i="1" s="1"/>
  <c r="H1653" i="1"/>
  <c r="G1653" i="1"/>
  <c r="C1653" i="1"/>
  <c r="H1652" i="1"/>
  <c r="C1652" i="1"/>
  <c r="G1652" i="1" s="1"/>
  <c r="C1651" i="1"/>
  <c r="H1651" i="1" s="1"/>
  <c r="C1650" i="1"/>
  <c r="H1649" i="1"/>
  <c r="G1649" i="1"/>
  <c r="C1649" i="1"/>
  <c r="H1648" i="1"/>
  <c r="G1648" i="1"/>
  <c r="C1648" i="1"/>
  <c r="C1647" i="1"/>
  <c r="H1646" i="1"/>
  <c r="C1646" i="1"/>
  <c r="G1646" i="1" s="1"/>
  <c r="H1645" i="1"/>
  <c r="G1645" i="1"/>
  <c r="C1645" i="1"/>
  <c r="H1644" i="1"/>
  <c r="C1644" i="1"/>
  <c r="G1644" i="1" s="1"/>
  <c r="C1643" i="1"/>
  <c r="H1643" i="1" s="1"/>
  <c r="C1642" i="1"/>
  <c r="H1641" i="1"/>
  <c r="G1641" i="1"/>
  <c r="C1641" i="1"/>
  <c r="H1640" i="1"/>
  <c r="C1640" i="1"/>
  <c r="G1640" i="1" s="1"/>
  <c r="C1639" i="1"/>
  <c r="H1638" i="1"/>
  <c r="C1638" i="1"/>
  <c r="G1638" i="1" s="1"/>
  <c r="H1637" i="1"/>
  <c r="G1637" i="1"/>
  <c r="C1637" i="1"/>
  <c r="C1636" i="1"/>
  <c r="G1636" i="1" s="1"/>
  <c r="G1635" i="1"/>
  <c r="C1635" i="1"/>
  <c r="H1635" i="1" s="1"/>
  <c r="C1634" i="1"/>
  <c r="H1633" i="1"/>
  <c r="G1633" i="1"/>
  <c r="C1633" i="1"/>
  <c r="C1632" i="1"/>
  <c r="H1632" i="1" s="1"/>
  <c r="C1631" i="1"/>
  <c r="C1630" i="1"/>
  <c r="G1630" i="1" s="1"/>
  <c r="H1629" i="1"/>
  <c r="G1629" i="1"/>
  <c r="C1629" i="1"/>
  <c r="C1628" i="1"/>
  <c r="G1628" i="1" s="1"/>
  <c r="G1627" i="1"/>
  <c r="C1627" i="1"/>
  <c r="H1627" i="1" s="1"/>
  <c r="C1626" i="1"/>
  <c r="H1625" i="1"/>
  <c r="G1625" i="1"/>
  <c r="C1625" i="1"/>
  <c r="G1624" i="1"/>
  <c r="C1624" i="1"/>
  <c r="H1624" i="1" s="1"/>
  <c r="C1623" i="1"/>
  <c r="C1622" i="1"/>
  <c r="G1622" i="1" s="1"/>
  <c r="G1621" i="1"/>
  <c r="G1619" i="1"/>
  <c r="C1619" i="1"/>
  <c r="H1619" i="1" s="1"/>
  <c r="H1618" i="1"/>
  <c r="C1618" i="1"/>
  <c r="G1618" i="1" s="1"/>
  <c r="H1617" i="1"/>
  <c r="G1617" i="1"/>
  <c r="C1617" i="1"/>
  <c r="C1616" i="1"/>
  <c r="H1616" i="1" s="1"/>
  <c r="G1615" i="1"/>
  <c r="C1615" i="1"/>
  <c r="H1615" i="1" s="1"/>
  <c r="C1614" i="1"/>
  <c r="G1614" i="1" s="1"/>
  <c r="C1612" i="1"/>
  <c r="H1612" i="1" s="1"/>
  <c r="C1611" i="1"/>
  <c r="C1610" i="1"/>
  <c r="G1610" i="1" s="1"/>
  <c r="H1609" i="1"/>
  <c r="G1609" i="1"/>
  <c r="C1609" i="1"/>
  <c r="C1608" i="1"/>
  <c r="G1608" i="1" s="1"/>
  <c r="G1607" i="1"/>
  <c r="C1607" i="1"/>
  <c r="H1607" i="1" s="1"/>
  <c r="C1606" i="1"/>
  <c r="H1605" i="1"/>
  <c r="G1605" i="1"/>
  <c r="C1605" i="1"/>
  <c r="G1604" i="1"/>
  <c r="C1604" i="1"/>
  <c r="H1604" i="1" s="1"/>
  <c r="C1603" i="1"/>
  <c r="C1602" i="1"/>
  <c r="G1602" i="1" s="1"/>
  <c r="H1600" i="1"/>
  <c r="G1600" i="1"/>
  <c r="C1600" i="1"/>
  <c r="H1599" i="1"/>
  <c r="C1599" i="1"/>
  <c r="G1599" i="1" s="1"/>
  <c r="G1598" i="1"/>
  <c r="C1598" i="1"/>
  <c r="H1598" i="1" s="1"/>
  <c r="C1597" i="1"/>
  <c r="G1597" i="1" s="1"/>
  <c r="H1596" i="1"/>
  <c r="G1596" i="1"/>
  <c r="C1596" i="1"/>
  <c r="G1595" i="1"/>
  <c r="C1595" i="1"/>
  <c r="H1595" i="1" s="1"/>
  <c r="C1594" i="1"/>
  <c r="H1594" i="1" s="1"/>
  <c r="H1593" i="1"/>
  <c r="G1593" i="1"/>
  <c r="C1593" i="1"/>
  <c r="G1592" i="1"/>
  <c r="C1592" i="1"/>
  <c r="H1592" i="1" s="1"/>
  <c r="C1591" i="1"/>
  <c r="H1591" i="1" s="1"/>
  <c r="H1590" i="1"/>
  <c r="C1590" i="1"/>
  <c r="G1590" i="1" s="1"/>
  <c r="H1589" i="1"/>
  <c r="G1589" i="1"/>
  <c r="C1589" i="1"/>
  <c r="G1588" i="1"/>
  <c r="C1588" i="1"/>
  <c r="H1588" i="1" s="1"/>
  <c r="C1587" i="1"/>
  <c r="H1587" i="1" s="1"/>
  <c r="H1586" i="1"/>
  <c r="C1586" i="1"/>
  <c r="G1586" i="1" s="1"/>
  <c r="H1585" i="1"/>
  <c r="G1585" i="1"/>
  <c r="C1585" i="1"/>
  <c r="G1584" i="1"/>
  <c r="C1584" i="1"/>
  <c r="H1584" i="1" s="1"/>
  <c r="C1583" i="1"/>
  <c r="H1583" i="1" s="1"/>
  <c r="H1582" i="1"/>
  <c r="C1582" i="1"/>
  <c r="G1582" i="1" s="1"/>
  <c r="H1581" i="1"/>
  <c r="G1581" i="1"/>
  <c r="C1581" i="1"/>
  <c r="D1580" i="1"/>
  <c r="C1580" i="1"/>
  <c r="H1580" i="1" s="1"/>
  <c r="G1579" i="1"/>
  <c r="D1579" i="1"/>
  <c r="J1579" i="1" s="1"/>
  <c r="C1579" i="1"/>
  <c r="D1578" i="1"/>
  <c r="C1578" i="1"/>
  <c r="H1578" i="1" s="1"/>
  <c r="G1577" i="1"/>
  <c r="D1577" i="1"/>
  <c r="J1577" i="1" s="1"/>
  <c r="C1577" i="1"/>
  <c r="G1576" i="1"/>
  <c r="D1576" i="1"/>
  <c r="H1576" i="1" s="1"/>
  <c r="C1576" i="1"/>
  <c r="D1575" i="1"/>
  <c r="C1575" i="1"/>
  <c r="H1575" i="1" s="1"/>
  <c r="G1574" i="1"/>
  <c r="D1574" i="1"/>
  <c r="J1574" i="1" s="1"/>
  <c r="C1574" i="1"/>
  <c r="D1573" i="1"/>
  <c r="C1573" i="1"/>
  <c r="H1573" i="1" s="1"/>
  <c r="G1572" i="1"/>
  <c r="D1572" i="1"/>
  <c r="J1572" i="1" s="1"/>
  <c r="C1572" i="1"/>
  <c r="G1571" i="1"/>
  <c r="D1571" i="1"/>
  <c r="H1571" i="1" s="1"/>
  <c r="C1571" i="1"/>
  <c r="G1570" i="1"/>
  <c r="D1570" i="1"/>
  <c r="H1570" i="1" s="1"/>
  <c r="C1570" i="1"/>
  <c r="D1569" i="1"/>
  <c r="C1569" i="1"/>
  <c r="H1569" i="1" s="1"/>
  <c r="G1568" i="1"/>
  <c r="D1568" i="1"/>
  <c r="J1568" i="1" s="1"/>
  <c r="C1568" i="1"/>
  <c r="D1567" i="1"/>
  <c r="C1567" i="1"/>
  <c r="H1567" i="1" s="1"/>
  <c r="G1566" i="1"/>
  <c r="D1566" i="1"/>
  <c r="J1566" i="1" s="1"/>
  <c r="C1566" i="1"/>
  <c r="D1565" i="1"/>
  <c r="C1565" i="1"/>
  <c r="G1564" i="1"/>
  <c r="D1564" i="1"/>
  <c r="J1564" i="1" s="1"/>
  <c r="C1564" i="1"/>
  <c r="D1563" i="1"/>
  <c r="C1563" i="1"/>
  <c r="D1562" i="1"/>
  <c r="C1562" i="1"/>
  <c r="G1561" i="1"/>
  <c r="D1561" i="1"/>
  <c r="J1561" i="1" s="1"/>
  <c r="C1561" i="1"/>
  <c r="D1560" i="1"/>
  <c r="C1560" i="1"/>
  <c r="G1559" i="1"/>
  <c r="D1559" i="1"/>
  <c r="J1559" i="1" s="1"/>
  <c r="C1559" i="1"/>
  <c r="D1558" i="1"/>
  <c r="C1558" i="1"/>
  <c r="G1557" i="1"/>
  <c r="D1557" i="1"/>
  <c r="J1557" i="1" s="1"/>
  <c r="C1557" i="1"/>
  <c r="D1556" i="1"/>
  <c r="C1556" i="1"/>
  <c r="D1555" i="1"/>
  <c r="C1555" i="1"/>
  <c r="D1554" i="1"/>
  <c r="C1554" i="1"/>
  <c r="G1553" i="1"/>
  <c r="D1553" i="1"/>
  <c r="J1553" i="1" s="1"/>
  <c r="C1553" i="1"/>
  <c r="D1552" i="1"/>
  <c r="C1552" i="1"/>
  <c r="G1551" i="1"/>
  <c r="D1551" i="1"/>
  <c r="J1551" i="1" s="1"/>
  <c r="C1551" i="1"/>
  <c r="D1550" i="1"/>
  <c r="C1550" i="1"/>
  <c r="G1549" i="1"/>
  <c r="D1549" i="1"/>
  <c r="J1549" i="1" s="1"/>
  <c r="C1549" i="1"/>
  <c r="D1548" i="1"/>
  <c r="C1548" i="1"/>
  <c r="G1547" i="1"/>
  <c r="D1547" i="1"/>
  <c r="J1547" i="1" s="1"/>
  <c r="C1547" i="1"/>
  <c r="H1546" i="1"/>
  <c r="G1546" i="1"/>
  <c r="D1546" i="1"/>
  <c r="C1546" i="1"/>
  <c r="J1546" i="1" s="1"/>
  <c r="J1545" i="1"/>
  <c r="D1545" i="1"/>
  <c r="C1545" i="1"/>
  <c r="H1545" i="1" s="1"/>
  <c r="H1544" i="1"/>
  <c r="G1544" i="1"/>
  <c r="I1544" i="1" s="1"/>
  <c r="D1544" i="1"/>
  <c r="C1544" i="1"/>
  <c r="J1544" i="1" s="1"/>
  <c r="D1543" i="1"/>
  <c r="J1543" i="1" s="1"/>
  <c r="C1543" i="1"/>
  <c r="H1542" i="1"/>
  <c r="G1542" i="1"/>
  <c r="D1542" i="1"/>
  <c r="C1542" i="1"/>
  <c r="J1542" i="1" s="1"/>
  <c r="J1541" i="1"/>
  <c r="D1541" i="1"/>
  <c r="C1541" i="1"/>
  <c r="H1541" i="1" s="1"/>
  <c r="H1540" i="1"/>
  <c r="G1540" i="1"/>
  <c r="I1540" i="1" s="1"/>
  <c r="D1540" i="1"/>
  <c r="C1540" i="1"/>
  <c r="J1540" i="1" s="1"/>
  <c r="H1539" i="1"/>
  <c r="G1539" i="1"/>
  <c r="D1539" i="1"/>
  <c r="C1539" i="1"/>
  <c r="H1538" i="1"/>
  <c r="G1538" i="1"/>
  <c r="D1538" i="1"/>
  <c r="C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D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G727" i="1"/>
  <c r="D727" i="1"/>
  <c r="H727" i="1" s="1"/>
  <c r="C727" i="1"/>
  <c r="D726" i="1"/>
  <c r="H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G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H650" i="1"/>
  <c r="G650" i="1"/>
  <c r="D650" i="1"/>
  <c r="C650" i="1"/>
  <c r="C649" i="1"/>
  <c r="D648" i="1"/>
  <c r="H648" i="1" s="1"/>
  <c r="C648" i="1"/>
  <c r="H647" i="1"/>
  <c r="D647" i="1"/>
  <c r="G647" i="1" s="1"/>
  <c r="C647" i="1"/>
  <c r="H646" i="1"/>
  <c r="G646" i="1"/>
  <c r="D646" i="1"/>
  <c r="C646" i="1"/>
  <c r="H645" i="1"/>
  <c r="D645" i="1"/>
  <c r="G645" i="1" s="1"/>
  <c r="C645" i="1"/>
  <c r="C641"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D467" i="1"/>
  <c r="H466" i="1"/>
  <c r="G466" i="1"/>
  <c r="D466" i="1"/>
  <c r="C466" i="1"/>
  <c r="H465" i="1"/>
  <c r="G465" i="1"/>
  <c r="D465" i="1"/>
  <c r="C465" i="1"/>
  <c r="H464" i="1"/>
  <c r="G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C431" i="1"/>
  <c r="H430" i="1"/>
  <c r="G430" i="1"/>
  <c r="D430" i="1"/>
  <c r="C430" i="1"/>
  <c r="H429" i="1"/>
  <c r="G429" i="1"/>
  <c r="D429" i="1"/>
  <c r="C429" i="1"/>
  <c r="H428" i="1"/>
  <c r="G428" i="1"/>
  <c r="D428" i="1"/>
  <c r="C428" i="1"/>
  <c r="H427" i="1"/>
  <c r="G427" i="1"/>
  <c r="D427" i="1"/>
  <c r="C427" i="1"/>
  <c r="H426" i="1"/>
  <c r="G426" i="1"/>
  <c r="D426" i="1"/>
  <c r="C426" i="1"/>
  <c r="D423" i="1"/>
  <c r="H423" i="1" s="1"/>
  <c r="C423" i="1"/>
  <c r="H422" i="1"/>
  <c r="D422" i="1"/>
  <c r="G422" i="1" s="1"/>
  <c r="C422" i="1"/>
  <c r="C421" i="1"/>
  <c r="D416" i="1"/>
  <c r="G416" i="1" s="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D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D302" i="1"/>
  <c r="H302" i="1" s="1"/>
  <c r="C302" i="1"/>
  <c r="D301" i="1"/>
  <c r="H301" i="1" s="1"/>
  <c r="C301" i="1"/>
  <c r="D300" i="1"/>
  <c r="H300" i="1" s="1"/>
  <c r="C300" i="1"/>
  <c r="D299" i="1"/>
  <c r="H299" i="1" s="1"/>
  <c r="C299" i="1"/>
  <c r="H298" i="1"/>
  <c r="G298" i="1"/>
  <c r="D298" i="1"/>
  <c r="C298" i="1"/>
  <c r="D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D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D253" i="1"/>
  <c r="H252" i="1"/>
  <c r="G252" i="1"/>
  <c r="D252" i="1"/>
  <c r="C252" i="1"/>
  <c r="H251" i="1"/>
  <c r="G251" i="1"/>
  <c r="D251" i="1"/>
  <c r="C251" i="1"/>
  <c r="H250" i="1"/>
  <c r="G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D230" i="1"/>
  <c r="H229" i="1"/>
  <c r="G229" i="1"/>
  <c r="D229" i="1"/>
  <c r="C229" i="1"/>
  <c r="H228" i="1"/>
  <c r="G228" i="1"/>
  <c r="D228" i="1"/>
  <c r="C228" i="1"/>
  <c r="D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D217" i="1"/>
  <c r="H216" i="1"/>
  <c r="G216" i="1"/>
  <c r="D216" i="1"/>
  <c r="C216" i="1"/>
  <c r="H215" i="1"/>
  <c r="G215" i="1"/>
  <c r="D215" i="1"/>
  <c r="C215" i="1"/>
  <c r="H214" i="1"/>
  <c r="G214" i="1"/>
  <c r="D214" i="1"/>
  <c r="C214" i="1"/>
  <c r="H213" i="1"/>
  <c r="G213" i="1"/>
  <c r="D213" i="1"/>
  <c r="C213"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H197" i="1" s="1"/>
  <c r="C197" i="1"/>
  <c r="H196" i="1"/>
  <c r="G196" i="1"/>
  <c r="D196" i="1"/>
  <c r="C196" i="1"/>
  <c r="D195" i="1"/>
  <c r="H195" i="1" s="1"/>
  <c r="C195" i="1"/>
  <c r="H194" i="1"/>
  <c r="G194" i="1"/>
  <c r="D194" i="1"/>
  <c r="C194" i="1"/>
  <c r="D193" i="1"/>
  <c r="H193" i="1" s="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D182" i="1"/>
  <c r="G182" i="1" s="1"/>
  <c r="C182" i="1"/>
  <c r="D181" i="1"/>
  <c r="G181" i="1" s="1"/>
  <c r="C181" i="1"/>
  <c r="H180" i="1"/>
  <c r="G180" i="1"/>
  <c r="D180" i="1"/>
  <c r="C180" i="1"/>
  <c r="H179" i="1"/>
  <c r="G179" i="1"/>
  <c r="D179" i="1"/>
  <c r="C179" i="1"/>
  <c r="D178" i="1"/>
  <c r="H178" i="1" s="1"/>
  <c r="C178" i="1"/>
  <c r="H177" i="1"/>
  <c r="G177" i="1"/>
  <c r="D177" i="1"/>
  <c r="C177" i="1"/>
  <c r="H176" i="1"/>
  <c r="G176" i="1"/>
  <c r="D176" i="1"/>
  <c r="C176" i="1"/>
  <c r="D175" i="1"/>
  <c r="G175" i="1" s="1"/>
  <c r="C175" i="1"/>
  <c r="D174" i="1"/>
  <c r="G174" i="1" s="1"/>
  <c r="C174" i="1"/>
  <c r="H173" i="1"/>
  <c r="G173" i="1"/>
  <c r="D173" i="1"/>
  <c r="C173" i="1"/>
  <c r="H172" i="1"/>
  <c r="G172" i="1"/>
  <c r="D172" i="1"/>
  <c r="C172" i="1"/>
  <c r="H171" i="1"/>
  <c r="D171" i="1"/>
  <c r="G171" i="1" s="1"/>
  <c r="C171" i="1"/>
  <c r="H170" i="1"/>
  <c r="D170" i="1"/>
  <c r="G170" i="1" s="1"/>
  <c r="C170" i="1"/>
  <c r="H169" i="1"/>
  <c r="G169" i="1"/>
  <c r="D169" i="1"/>
  <c r="C169" i="1"/>
  <c r="D168" i="1"/>
  <c r="G168" i="1" s="1"/>
  <c r="C168" i="1"/>
  <c r="H167" i="1"/>
  <c r="D167" i="1"/>
  <c r="G167" i="1" s="1"/>
  <c r="C167" i="1"/>
  <c r="C166" i="1"/>
  <c r="H165" i="1"/>
  <c r="G165" i="1"/>
  <c r="D165" i="1"/>
  <c r="C165" i="1"/>
  <c r="H164" i="1"/>
  <c r="D164" i="1"/>
  <c r="G164" i="1" s="1"/>
  <c r="C164" i="1"/>
  <c r="D163" i="1"/>
  <c r="H163" i="1" s="1"/>
  <c r="C163" i="1"/>
  <c r="H162" i="1"/>
  <c r="D162" i="1"/>
  <c r="G162" i="1" s="1"/>
  <c r="C162" i="1"/>
  <c r="D161" i="1"/>
  <c r="H161" i="1" s="1"/>
  <c r="C161" i="1"/>
  <c r="C160" i="1"/>
  <c r="H159" i="1"/>
  <c r="G159" i="1"/>
  <c r="D159" i="1"/>
  <c r="C159" i="1"/>
  <c r="D158" i="1"/>
  <c r="H158" i="1" s="1"/>
  <c r="C158" i="1"/>
  <c r="H157" i="1"/>
  <c r="G157" i="1"/>
  <c r="D157" i="1"/>
  <c r="C157" i="1"/>
  <c r="C156" i="1"/>
  <c r="H155" i="1"/>
  <c r="D155" i="1"/>
  <c r="G155" i="1" s="1"/>
  <c r="C155" i="1"/>
  <c r="H154" i="1"/>
  <c r="G154" i="1"/>
  <c r="D154" i="1"/>
  <c r="C154" i="1"/>
  <c r="H153" i="1"/>
  <c r="G153" i="1"/>
  <c r="D153" i="1"/>
  <c r="C153" i="1"/>
  <c r="H152" i="1"/>
  <c r="G152" i="1"/>
  <c r="D152" i="1"/>
  <c r="C152" i="1"/>
  <c r="H151" i="1"/>
  <c r="D151" i="1"/>
  <c r="G151" i="1" s="1"/>
  <c r="C151"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D136" i="1"/>
  <c r="H135" i="1"/>
  <c r="G135" i="1"/>
  <c r="D135" i="1"/>
  <c r="C135" i="1"/>
  <c r="H134" i="1"/>
  <c r="G134" i="1"/>
  <c r="D134" i="1"/>
  <c r="C134" i="1"/>
  <c r="H133" i="1"/>
  <c r="G133" i="1"/>
  <c r="D133" i="1"/>
  <c r="C133" i="1"/>
  <c r="H132" i="1"/>
  <c r="D132" i="1"/>
  <c r="G132" i="1" s="1"/>
  <c r="C132" i="1"/>
  <c r="H131" i="1"/>
  <c r="D131" i="1"/>
  <c r="G131" i="1" s="1"/>
  <c r="C131" i="1"/>
  <c r="C130" i="1"/>
  <c r="H129" i="1"/>
  <c r="G129" i="1"/>
  <c r="D129" i="1"/>
  <c r="C129" i="1"/>
  <c r="H128" i="1"/>
  <c r="G128" i="1"/>
  <c r="D128" i="1"/>
  <c r="C128" i="1"/>
  <c r="H127" i="1"/>
  <c r="G127" i="1"/>
  <c r="D127" i="1"/>
  <c r="C127" i="1"/>
  <c r="D126" i="1"/>
  <c r="H126" i="1" s="1"/>
  <c r="C126" i="1"/>
  <c r="D125" i="1"/>
  <c r="H125" i="1" s="1"/>
  <c r="C125" i="1"/>
  <c r="H124" i="1"/>
  <c r="G124" i="1"/>
  <c r="D124" i="1"/>
  <c r="C124" i="1"/>
  <c r="H123" i="1"/>
  <c r="G123" i="1"/>
  <c r="D123" i="1"/>
  <c r="C123" i="1"/>
  <c r="C122" i="1"/>
  <c r="C121" i="1"/>
  <c r="H120" i="1"/>
  <c r="G120" i="1"/>
  <c r="D120" i="1"/>
  <c r="C120" i="1"/>
  <c r="H119" i="1"/>
  <c r="G119" i="1"/>
  <c r="D119" i="1"/>
  <c r="C119" i="1"/>
  <c r="H118" i="1"/>
  <c r="G118" i="1"/>
  <c r="D118" i="1"/>
  <c r="C118" i="1"/>
  <c r="H117" i="1"/>
  <c r="G117" i="1"/>
  <c r="D117" i="1"/>
  <c r="C117" i="1"/>
  <c r="D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D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G726" i="1" l="1"/>
  <c r="E319" i="9"/>
  <c r="B319" i="9" s="1"/>
  <c r="E49" i="9"/>
  <c r="E311" i="9"/>
  <c r="B311" i="9" s="1"/>
  <c r="G653" i="1"/>
  <c r="G651" i="1"/>
  <c r="E296" i="9"/>
  <c r="B296" i="9" s="1"/>
  <c r="E323" i="9"/>
  <c r="B323" i="9" s="1"/>
  <c r="E328" i="9"/>
  <c r="B328" i="9" s="1"/>
  <c r="F236" i="9"/>
  <c r="B236" i="9" s="1"/>
  <c r="E307" i="9"/>
  <c r="B307" i="9" s="1"/>
  <c r="E326" i="9"/>
  <c r="B326" i="9" s="1"/>
  <c r="E321" i="9"/>
  <c r="B321" i="9" s="1"/>
  <c r="E325" i="9"/>
  <c r="B325" i="9" s="1"/>
  <c r="H677" i="1"/>
  <c r="G648" i="1"/>
  <c r="G649" i="1"/>
  <c r="H649" i="1"/>
  <c r="G636" i="1"/>
  <c r="H416" i="1"/>
  <c r="G302" i="1"/>
  <c r="G423" i="1"/>
  <c r="G300" i="1"/>
  <c r="G301" i="1"/>
  <c r="G421" i="1"/>
  <c r="H421" i="1"/>
  <c r="F426" i="4"/>
  <c r="E648" i="4"/>
  <c r="D642" i="1" s="1"/>
  <c r="G299" i="1"/>
  <c r="E647" i="4"/>
  <c r="E294" i="9"/>
  <c r="B294" i="9" s="1"/>
  <c r="H168" i="1"/>
  <c r="G197" i="1"/>
  <c r="G195" i="1"/>
  <c r="E57" i="9"/>
  <c r="B57" i="9" s="1"/>
  <c r="G190" i="1"/>
  <c r="G193" i="1"/>
  <c r="F194" i="4"/>
  <c r="H182" i="1"/>
  <c r="H181" i="1"/>
  <c r="F239" i="9"/>
  <c r="B239" i="9" s="1"/>
  <c r="G178" i="1"/>
  <c r="H175" i="1"/>
  <c r="G163" i="1"/>
  <c r="G161" i="1"/>
  <c r="F237" i="9"/>
  <c r="B237" i="9" s="1"/>
  <c r="E31" i="9"/>
  <c r="B31" i="9" s="1"/>
  <c r="E37" i="9"/>
  <c r="F178" i="4"/>
  <c r="H174" i="1"/>
  <c r="D166" i="1"/>
  <c r="E153" i="4"/>
  <c r="F153" i="4" s="1"/>
  <c r="G158" i="1"/>
  <c r="G156" i="1"/>
  <c r="F135" i="4"/>
  <c r="G125" i="1"/>
  <c r="G126" i="1"/>
  <c r="H122" i="1"/>
  <c r="G122" i="1"/>
  <c r="F126" i="4"/>
  <c r="E125" i="4"/>
  <c r="D121" i="1" s="1"/>
  <c r="G108" i="1"/>
  <c r="G113" i="1"/>
  <c r="H1548" i="1"/>
  <c r="G1548" i="1"/>
  <c r="I1548" i="1" s="1"/>
  <c r="J1548" i="1"/>
  <c r="H1552" i="1"/>
  <c r="G1552" i="1"/>
  <c r="J1552" i="1"/>
  <c r="H1555" i="1"/>
  <c r="G1555" i="1"/>
  <c r="H1558" i="1"/>
  <c r="G1558" i="1"/>
  <c r="I1558" i="1" s="1"/>
  <c r="J1558" i="1"/>
  <c r="H1562" i="1"/>
  <c r="G1562" i="1"/>
  <c r="H1565" i="1"/>
  <c r="G1565" i="1"/>
  <c r="J1565" i="1"/>
  <c r="I1542" i="1"/>
  <c r="H1550" i="1"/>
  <c r="G1550" i="1"/>
  <c r="J1550" i="1"/>
  <c r="H1554" i="1"/>
  <c r="G1554" i="1"/>
  <c r="H1556" i="1"/>
  <c r="G1556" i="1"/>
  <c r="I1556" i="1" s="1"/>
  <c r="J1556" i="1"/>
  <c r="H1560" i="1"/>
  <c r="G1560" i="1"/>
  <c r="J1560" i="1"/>
  <c r="H1563" i="1"/>
  <c r="G1563" i="1"/>
  <c r="I1563" i="1" s="1"/>
  <c r="J1563" i="1"/>
  <c r="H1543" i="1"/>
  <c r="D149" i="1"/>
  <c r="H1639" i="1"/>
  <c r="G1639" i="1"/>
  <c r="G1650" i="1"/>
  <c r="H1650" i="1"/>
  <c r="H1671" i="1"/>
  <c r="G1671" i="1"/>
  <c r="G1682" i="1"/>
  <c r="H1682" i="1"/>
  <c r="D466" i="4"/>
  <c r="F473" i="4"/>
  <c r="C103" i="1"/>
  <c r="C116" i="1"/>
  <c r="C230" i="1"/>
  <c r="C253" i="1"/>
  <c r="C285" i="1"/>
  <c r="C294" i="1"/>
  <c r="C383" i="1"/>
  <c r="C467" i="1"/>
  <c r="C565" i="1"/>
  <c r="C1087" i="1"/>
  <c r="G1541" i="1"/>
  <c r="I1541" i="1" s="1"/>
  <c r="G1543" i="1"/>
  <c r="I1543" i="1" s="1"/>
  <c r="G1545" i="1"/>
  <c r="I1545" i="1" s="1"/>
  <c r="H1547" i="1"/>
  <c r="I1547" i="1" s="1"/>
  <c r="H1549" i="1"/>
  <c r="I1549" i="1" s="1"/>
  <c r="H1551" i="1"/>
  <c r="I1551" i="1" s="1"/>
  <c r="H1553" i="1"/>
  <c r="I1553" i="1" s="1"/>
  <c r="H1557" i="1"/>
  <c r="I1557" i="1" s="1"/>
  <c r="H1559" i="1"/>
  <c r="I1559" i="1" s="1"/>
  <c r="H1561" i="1"/>
  <c r="I1561" i="1" s="1"/>
  <c r="H1564" i="1"/>
  <c r="I1564" i="1" s="1"/>
  <c r="H1566" i="1"/>
  <c r="I1566" i="1" s="1"/>
  <c r="J1567" i="1"/>
  <c r="H1568" i="1"/>
  <c r="I1568" i="1" s="1"/>
  <c r="J1569" i="1"/>
  <c r="H1572" i="1"/>
  <c r="I1572" i="1" s="1"/>
  <c r="J1573" i="1"/>
  <c r="H1574" i="1"/>
  <c r="I1574" i="1" s="1"/>
  <c r="J1575" i="1"/>
  <c r="H1577" i="1"/>
  <c r="I1577" i="1" s="1"/>
  <c r="J1578" i="1"/>
  <c r="H1579" i="1"/>
  <c r="I1579" i="1" s="1"/>
  <c r="J1580" i="1"/>
  <c r="G1583" i="1"/>
  <c r="G1587" i="1"/>
  <c r="G1591" i="1"/>
  <c r="H1602" i="1"/>
  <c r="G1606" i="1"/>
  <c r="H1606" i="1"/>
  <c r="H1608" i="1"/>
  <c r="G1612" i="1"/>
  <c r="H1614" i="1"/>
  <c r="G1616" i="1"/>
  <c r="H1622" i="1"/>
  <c r="G1626" i="1"/>
  <c r="H1626" i="1"/>
  <c r="H1628" i="1"/>
  <c r="G1632" i="1"/>
  <c r="G1643" i="1"/>
  <c r="H1647" i="1"/>
  <c r="G1647" i="1"/>
  <c r="H1654" i="1"/>
  <c r="G1658" i="1"/>
  <c r="H1658" i="1"/>
  <c r="H1660" i="1"/>
  <c r="G1664" i="1"/>
  <c r="G1675" i="1"/>
  <c r="H1679" i="1"/>
  <c r="G1679" i="1"/>
  <c r="F154" i="4"/>
  <c r="F160" i="4"/>
  <c r="E230" i="4"/>
  <c r="D226" i="1" s="1"/>
  <c r="F432" i="4"/>
  <c r="D431" i="4"/>
  <c r="E466" i="4"/>
  <c r="D460" i="1" s="1"/>
  <c r="F8" i="5"/>
  <c r="F141" i="4"/>
  <c r="D140" i="4"/>
  <c r="F222" i="4"/>
  <c r="D221" i="4"/>
  <c r="F361" i="4"/>
  <c r="C227" i="1"/>
  <c r="D3" i="1"/>
  <c r="D79" i="1"/>
  <c r="D130" i="1"/>
  <c r="D150" i="1"/>
  <c r="D212" i="1"/>
  <c r="D425" i="1"/>
  <c r="D431" i="1"/>
  <c r="D530" i="1"/>
  <c r="G1567" i="1"/>
  <c r="I1567" i="1" s="1"/>
  <c r="G1569" i="1"/>
  <c r="I1569" i="1" s="1"/>
  <c r="G1573" i="1"/>
  <c r="I1573" i="1" s="1"/>
  <c r="G1575" i="1"/>
  <c r="I1575" i="1" s="1"/>
  <c r="G1578" i="1"/>
  <c r="I1578" i="1" s="1"/>
  <c r="G1580" i="1"/>
  <c r="I1580" i="1" s="1"/>
  <c r="G1594" i="1"/>
  <c r="H1597" i="1"/>
  <c r="H1603" i="1"/>
  <c r="G1603" i="1"/>
  <c r="H1610" i="1"/>
  <c r="H1623" i="1"/>
  <c r="G1623" i="1"/>
  <c r="H1630" i="1"/>
  <c r="G1634" i="1"/>
  <c r="H1634" i="1"/>
  <c r="H1636" i="1"/>
  <c r="G1651" i="1"/>
  <c r="H1655" i="1"/>
  <c r="G1655" i="1"/>
  <c r="H1662" i="1"/>
  <c r="G1666" i="1"/>
  <c r="H1666" i="1"/>
  <c r="H1668" i="1"/>
  <c r="G1683" i="1"/>
  <c r="D82" i="4"/>
  <c r="F125" i="4"/>
  <c r="E360" i="4"/>
  <c r="F407" i="4"/>
  <c r="D406" i="4"/>
  <c r="F428" i="4"/>
  <c r="E7" i="5"/>
  <c r="H335" i="9"/>
  <c r="F251" i="5"/>
  <c r="H1611" i="1"/>
  <c r="G1611" i="1"/>
  <c r="H1631" i="1"/>
  <c r="G1631" i="1"/>
  <c r="G1642" i="1"/>
  <c r="H1642" i="1"/>
  <c r="H1663" i="1"/>
  <c r="G1663" i="1"/>
  <c r="G1674" i="1"/>
  <c r="H1674" i="1"/>
  <c r="F49" i="4"/>
  <c r="D106" i="4"/>
  <c r="D230" i="4"/>
  <c r="D273" i="4"/>
  <c r="F309" i="4"/>
  <c r="F327" i="4"/>
  <c r="D321" i="4"/>
  <c r="E491" i="4"/>
  <c r="D485" i="1" s="1"/>
  <c r="F44" i="4"/>
  <c r="D43" i="4"/>
  <c r="E106" i="4"/>
  <c r="D102" i="1" s="1"/>
  <c r="F129" i="4"/>
  <c r="E164" i="4"/>
  <c r="D160" i="1" s="1"/>
  <c r="F208" i="4"/>
  <c r="D202" i="4"/>
  <c r="F355" i="4"/>
  <c r="D354" i="4"/>
  <c r="F427" i="4"/>
  <c r="D648" i="4"/>
  <c r="F523" i="4"/>
  <c r="D522" i="4"/>
  <c r="E597" i="4"/>
  <c r="D591" i="1" s="1"/>
  <c r="H313" i="9"/>
  <c r="E88" i="5"/>
  <c r="D1093" i="1" s="1"/>
  <c r="D25" i="8"/>
  <c r="C1601" i="1" s="1"/>
  <c r="C1613" i="1"/>
  <c r="F379" i="4"/>
  <c r="D373" i="4"/>
  <c r="D360" i="4" s="1"/>
  <c r="E522" i="4"/>
  <c r="D516" i="1" s="1"/>
  <c r="D584" i="4"/>
  <c r="F589" i="4"/>
  <c r="F120" i="5"/>
  <c r="D119" i="5"/>
  <c r="G337" i="9"/>
  <c r="E337" i="9" s="1"/>
  <c r="B337" i="9" s="1"/>
  <c r="F202" i="5"/>
  <c r="E35" i="6"/>
  <c r="D5" i="7"/>
  <c r="G336" i="9"/>
  <c r="E336" i="9" s="1"/>
  <c r="B336" i="9" s="1"/>
  <c r="F196" i="5"/>
  <c r="F219" i="5"/>
  <c r="D218" i="5"/>
  <c r="F255" i="5"/>
  <c r="D254" i="5"/>
  <c r="F6" i="6"/>
  <c r="D5" i="6"/>
  <c r="G342" i="9"/>
  <c r="E342" i="9" s="1"/>
  <c r="D44" i="8"/>
  <c r="D479" i="4"/>
  <c r="D491" i="4"/>
  <c r="D597" i="4"/>
  <c r="E156" i="9"/>
  <c r="B156" i="9" s="1"/>
  <c r="D12" i="5"/>
  <c r="D7" i="5" s="1"/>
  <c r="D70" i="5"/>
  <c r="G314" i="9"/>
  <c r="E314" i="9" s="1"/>
  <c r="B314" i="9" s="1"/>
  <c r="G315" i="9"/>
  <c r="D177" i="5"/>
  <c r="F180" i="5"/>
  <c r="E218" i="5"/>
  <c r="E254" i="5"/>
  <c r="D1258" i="1" s="1"/>
  <c r="D295" i="5"/>
  <c r="D35" i="6"/>
  <c r="I10" i="9"/>
  <c r="B25" i="9"/>
  <c r="B29" i="9"/>
  <c r="B33" i="9"/>
  <c r="B37" i="9"/>
  <c r="B41" i="9"/>
  <c r="B45" i="9"/>
  <c r="B49" i="9"/>
  <c r="B53" i="9"/>
  <c r="B61" i="9"/>
  <c r="B65" i="9"/>
  <c r="B69" i="9"/>
  <c r="B73" i="9"/>
  <c r="B78" i="9"/>
  <c r="D536" i="4"/>
  <c r="E313" i="9"/>
  <c r="B313" i="9" s="1"/>
  <c r="H315" i="9"/>
  <c r="H314" i="9"/>
  <c r="E5" i="6"/>
  <c r="F90" i="6"/>
  <c r="D89" i="6"/>
  <c r="E114" i="6"/>
  <c r="H309" i="9"/>
  <c r="G309" i="9"/>
  <c r="E309" i="9" s="1"/>
  <c r="B309" i="9" s="1"/>
  <c r="H308" i="9"/>
  <c r="M228" i="9"/>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179" i="9"/>
  <c r="G178" i="9"/>
  <c r="E178" i="9" s="1"/>
  <c r="B178" i="9" s="1"/>
  <c r="G177" i="9"/>
  <c r="E177" i="9" s="1"/>
  <c r="B177" i="9" s="1"/>
  <c r="G176" i="9"/>
  <c r="E176" i="9" s="1"/>
  <c r="B176" i="9" s="1"/>
  <c r="G175" i="9"/>
  <c r="E175" i="9" s="1"/>
  <c r="B175" i="9" s="1"/>
  <c r="G174" i="9"/>
  <c r="E174" i="9" s="1"/>
  <c r="B174"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06" i="9"/>
  <c r="E206" i="9" s="1"/>
  <c r="B206" i="9" s="1"/>
  <c r="G180" i="9"/>
  <c r="E180" i="9" s="1"/>
  <c r="B180" i="9" s="1"/>
  <c r="H179" i="9"/>
  <c r="E28" i="9"/>
  <c r="B28" i="9" s="1"/>
  <c r="E32" i="9"/>
  <c r="B32" i="9" s="1"/>
  <c r="E36" i="9"/>
  <c r="B36" i="9" s="1"/>
  <c r="E40" i="9"/>
  <c r="B40" i="9" s="1"/>
  <c r="E44" i="9"/>
  <c r="B44" i="9" s="1"/>
  <c r="E48" i="9"/>
  <c r="B48" i="9" s="1"/>
  <c r="E52" i="9"/>
  <c r="B52" i="9" s="1"/>
  <c r="E56" i="9"/>
  <c r="B56" i="9" s="1"/>
  <c r="E60" i="9"/>
  <c r="B60" i="9" s="1"/>
  <c r="E64" i="9"/>
  <c r="B64" i="9" s="1"/>
  <c r="E68" i="9"/>
  <c r="B68" i="9" s="1"/>
  <c r="E72" i="9"/>
  <c r="B72" i="9" s="1"/>
  <c r="E76" i="9"/>
  <c r="B76" i="9" s="1"/>
  <c r="B84" i="9"/>
  <c r="B92" i="9"/>
  <c r="B100" i="9"/>
  <c r="B80" i="9"/>
  <c r="B88" i="9"/>
  <c r="B243" i="9"/>
  <c r="B249" i="9"/>
  <c r="B259" i="9"/>
  <c r="B265" i="9"/>
  <c r="B275" i="9"/>
  <c r="B281" i="9"/>
  <c r="B283" i="9"/>
  <c r="B247" i="9"/>
  <c r="B253" i="9"/>
  <c r="B263" i="9"/>
  <c r="B269" i="9"/>
  <c r="B279" i="9"/>
  <c r="B207" i="9" l="1"/>
  <c r="D641" i="1"/>
  <c r="F647" i="4"/>
  <c r="H24" i="9"/>
  <c r="G24" i="9"/>
  <c r="E24" i="9" s="1"/>
  <c r="B24" i="9" s="1"/>
  <c r="G166" i="1"/>
  <c r="H166" i="1"/>
  <c r="H121" i="1"/>
  <c r="G121" i="1"/>
  <c r="F7" i="5"/>
  <c r="H22" i="3"/>
  <c r="C1012" i="1"/>
  <c r="F360" i="4"/>
  <c r="C355" i="1"/>
  <c r="F89" i="6"/>
  <c r="C1484" i="1"/>
  <c r="H338" i="9"/>
  <c r="D1222" i="1"/>
  <c r="F597" i="4"/>
  <c r="C591" i="1"/>
  <c r="B342" i="9"/>
  <c r="H1093" i="1"/>
  <c r="G1093" i="1"/>
  <c r="D1012" i="1"/>
  <c r="I22" i="3"/>
  <c r="E418" i="4"/>
  <c r="D413" i="1" s="1"/>
  <c r="D355" i="1"/>
  <c r="H79" i="1"/>
  <c r="G79" i="1"/>
  <c r="E535" i="4"/>
  <c r="F221" i="4"/>
  <c r="C217" i="1"/>
  <c r="H467" i="1"/>
  <c r="G467" i="1"/>
  <c r="H253" i="1"/>
  <c r="G253" i="1"/>
  <c r="G149" i="1"/>
  <c r="H149" i="1"/>
  <c r="F35" i="6"/>
  <c r="H28" i="3"/>
  <c r="C1430" i="1"/>
  <c r="D69" i="5"/>
  <c r="D6" i="5" s="1"/>
  <c r="F70" i="5"/>
  <c r="C1075" i="1"/>
  <c r="F491" i="4"/>
  <c r="C485" i="1"/>
  <c r="D141" i="6"/>
  <c r="H27" i="3"/>
  <c r="F5" i="6"/>
  <c r="C1400" i="1"/>
  <c r="E250" i="5"/>
  <c r="F584" i="4"/>
  <c r="C578" i="1"/>
  <c r="F648" i="4"/>
  <c r="C642" i="1"/>
  <c r="F202" i="4"/>
  <c r="C198" i="1"/>
  <c r="D152" i="4"/>
  <c r="F321" i="4"/>
  <c r="C316" i="1"/>
  <c r="F273" i="4"/>
  <c r="C269" i="1"/>
  <c r="E176" i="5"/>
  <c r="G212" i="1"/>
  <c r="H212" i="1"/>
  <c r="G3" i="1"/>
  <c r="H3" i="1"/>
  <c r="E430" i="4"/>
  <c r="E417" i="4"/>
  <c r="D412" i="1" s="1"/>
  <c r="G383" i="1"/>
  <c r="H383" i="1"/>
  <c r="G230" i="1"/>
  <c r="H230" i="1"/>
  <c r="E152" i="4"/>
  <c r="I1560" i="1"/>
  <c r="I1550" i="1"/>
  <c r="I1565" i="1"/>
  <c r="E308" i="9"/>
  <c r="B308" i="9" s="1"/>
  <c r="D1400" i="1"/>
  <c r="E141" i="6"/>
  <c r="I27" i="3"/>
  <c r="F536" i="4"/>
  <c r="D535" i="4"/>
  <c r="C530" i="1"/>
  <c r="F295" i="5"/>
  <c r="C1299" i="1"/>
  <c r="G335" i="9"/>
  <c r="E335" i="9" s="1"/>
  <c r="B335" i="9" s="1"/>
  <c r="F177" i="5"/>
  <c r="D176" i="5"/>
  <c r="C1181" i="1"/>
  <c r="F12" i="5"/>
  <c r="C1017" i="1"/>
  <c r="C473" i="1"/>
  <c r="F479" i="4"/>
  <c r="G338" i="9"/>
  <c r="E338" i="9" s="1"/>
  <c r="B338" i="9" s="1"/>
  <c r="F218" i="5"/>
  <c r="C1222" i="1"/>
  <c r="G345" i="9"/>
  <c r="E345" i="9" s="1"/>
  <c r="H33" i="3"/>
  <c r="C1537" i="1"/>
  <c r="F119" i="5"/>
  <c r="C1124" i="1"/>
  <c r="G1613" i="1"/>
  <c r="H1613" i="1"/>
  <c r="C39" i="1"/>
  <c r="F43" i="4"/>
  <c r="F230" i="4"/>
  <c r="C226" i="1"/>
  <c r="F406" i="4"/>
  <c r="C401" i="1"/>
  <c r="F82" i="4"/>
  <c r="C78" i="1"/>
  <c r="H150" i="1"/>
  <c r="G150" i="1"/>
  <c r="H227" i="1"/>
  <c r="G227" i="1"/>
  <c r="F140" i="4"/>
  <c r="C136" i="1"/>
  <c r="G1087" i="1"/>
  <c r="H1087" i="1"/>
  <c r="G294" i="1"/>
  <c r="H294" i="1"/>
  <c r="G116" i="1"/>
  <c r="H116" i="1"/>
  <c r="F466" i="4"/>
  <c r="C460" i="1"/>
  <c r="E179" i="9"/>
  <c r="B179" i="9" s="1"/>
  <c r="D1509" i="1"/>
  <c r="I30" i="3"/>
  <c r="E315" i="9"/>
  <c r="B315" i="9" s="1"/>
  <c r="K1480" i="9"/>
  <c r="G343" i="9"/>
  <c r="E343" i="9" s="1"/>
  <c r="B343" i="9" s="1"/>
  <c r="I39" i="3"/>
  <c r="C1620" i="1"/>
  <c r="H11" i="3" s="1"/>
  <c r="F254" i="5"/>
  <c r="C1258" i="1"/>
  <c r="D1430" i="1"/>
  <c r="I28" i="3"/>
  <c r="F373" i="4"/>
  <c r="C368" i="1"/>
  <c r="H1601" i="1"/>
  <c r="G1601" i="1"/>
  <c r="F522" i="4"/>
  <c r="C516" i="1"/>
  <c r="F354" i="4"/>
  <c r="C349" i="1"/>
  <c r="H160" i="1"/>
  <c r="G160" i="1"/>
  <c r="D308" i="4"/>
  <c r="D418" i="4" s="1"/>
  <c r="F106" i="4"/>
  <c r="C102" i="1"/>
  <c r="D250" i="5"/>
  <c r="E69" i="5"/>
  <c r="E6" i="5" s="1"/>
  <c r="D6" i="4"/>
  <c r="H431" i="1"/>
  <c r="G431" i="1"/>
  <c r="H130" i="1"/>
  <c r="G130" i="1"/>
  <c r="D430" i="4"/>
  <c r="C425" i="1"/>
  <c r="F431" i="4"/>
  <c r="F164" i="4"/>
  <c r="H565" i="1"/>
  <c r="G565" i="1"/>
  <c r="H285" i="1"/>
  <c r="G285" i="1"/>
  <c r="H103" i="1"/>
  <c r="G103" i="1"/>
  <c r="E6" i="4"/>
  <c r="I1552" i="1"/>
  <c r="G641" i="1" l="1"/>
  <c r="H641" i="1"/>
  <c r="F6" i="5"/>
  <c r="C1011" i="1"/>
  <c r="N3" i="9"/>
  <c r="D1011" i="1"/>
  <c r="F418" i="4"/>
  <c r="C413" i="1"/>
  <c r="E422" i="4"/>
  <c r="D2" i="1"/>
  <c r="I17" i="3"/>
  <c r="D639" i="4"/>
  <c r="F430" i="4"/>
  <c r="C424" i="1"/>
  <c r="F250" i="5"/>
  <c r="H25" i="3"/>
  <c r="C1254" i="1"/>
  <c r="H516" i="1"/>
  <c r="G516" i="1"/>
  <c r="H368" i="1"/>
  <c r="G368" i="1"/>
  <c r="G1258" i="1"/>
  <c r="H1258" i="1"/>
  <c r="G1509" i="1"/>
  <c r="H1509" i="1"/>
  <c r="H78" i="1"/>
  <c r="G78" i="1"/>
  <c r="H226" i="1"/>
  <c r="G226" i="1"/>
  <c r="G1537" i="1"/>
  <c r="H1537" i="1"/>
  <c r="G1017" i="1"/>
  <c r="H1017" i="1"/>
  <c r="H530" i="1"/>
  <c r="G530" i="1"/>
  <c r="I31" i="3"/>
  <c r="D1536" i="1"/>
  <c r="E639" i="4"/>
  <c r="D633" i="1" s="1"/>
  <c r="D424" i="1"/>
  <c r="G316" i="1"/>
  <c r="H316" i="1"/>
  <c r="G1430" i="1"/>
  <c r="H1430" i="1"/>
  <c r="H217" i="1"/>
  <c r="G217" i="1"/>
  <c r="H355" i="1"/>
  <c r="G355" i="1"/>
  <c r="G102" i="1"/>
  <c r="H102" i="1"/>
  <c r="F535" i="4"/>
  <c r="D640" i="4"/>
  <c r="C529" i="1"/>
  <c r="E175" i="5"/>
  <c r="D1179" i="1" s="1"/>
  <c r="I24" i="3"/>
  <c r="D1180" i="1"/>
  <c r="H19" i="9"/>
  <c r="E19" i="9" s="1"/>
  <c r="B19" i="9" s="1"/>
  <c r="H642" i="1"/>
  <c r="G642" i="1"/>
  <c r="I25" i="3"/>
  <c r="D1254" i="1"/>
  <c r="F141" i="6"/>
  <c r="H31" i="3"/>
  <c r="C1536" i="1"/>
  <c r="H1075" i="1"/>
  <c r="G1075" i="1"/>
  <c r="E341" i="9"/>
  <c r="I11" i="3" s="1"/>
  <c r="H349" i="1"/>
  <c r="G349" i="1"/>
  <c r="G136" i="1"/>
  <c r="H136" i="1"/>
  <c r="H401" i="1"/>
  <c r="G401" i="1"/>
  <c r="G1124" i="1"/>
  <c r="H1124" i="1"/>
  <c r="B345" i="9"/>
  <c r="E344" i="9"/>
  <c r="I10" i="3" s="1"/>
  <c r="G1181" i="1"/>
  <c r="H1181" i="1"/>
  <c r="G1299" i="1"/>
  <c r="H1299" i="1"/>
  <c r="E299" i="4"/>
  <c r="D148" i="1"/>
  <c r="I18" i="3"/>
  <c r="G269" i="1"/>
  <c r="H269" i="1"/>
  <c r="F152" i="4"/>
  <c r="D299" i="4"/>
  <c r="H18" i="3"/>
  <c r="C148" i="1"/>
  <c r="H9" i="3"/>
  <c r="G1400" i="1"/>
  <c r="H1400" i="1"/>
  <c r="G347" i="9"/>
  <c r="E347" i="9" s="1"/>
  <c r="E640" i="4"/>
  <c r="D634" i="1" s="1"/>
  <c r="D529" i="1"/>
  <c r="H591" i="1"/>
  <c r="G591" i="1"/>
  <c r="G1484" i="1"/>
  <c r="H1484" i="1"/>
  <c r="D300" i="4"/>
  <c r="F6" i="4"/>
  <c r="D422" i="4"/>
  <c r="H17" i="3"/>
  <c r="C2" i="1"/>
  <c r="H1620" i="1"/>
  <c r="G1620" i="1"/>
  <c r="H460" i="1"/>
  <c r="G460" i="1"/>
  <c r="H425" i="1"/>
  <c r="G425" i="1"/>
  <c r="D1074" i="1"/>
  <c r="I23" i="3"/>
  <c r="D417" i="4"/>
  <c r="F308" i="4"/>
  <c r="C303" i="1"/>
  <c r="H39" i="1"/>
  <c r="G39" i="1"/>
  <c r="G1222" i="1"/>
  <c r="H1222" i="1"/>
  <c r="H473" i="1"/>
  <c r="G473" i="1"/>
  <c r="F176" i="5"/>
  <c r="D175" i="5"/>
  <c r="H24" i="3"/>
  <c r="C1180" i="1"/>
  <c r="H198" i="1"/>
  <c r="G198" i="1"/>
  <c r="G578" i="1"/>
  <c r="H578" i="1"/>
  <c r="H485" i="1"/>
  <c r="G485" i="1"/>
  <c r="F69" i="5"/>
  <c r="H23" i="3"/>
  <c r="C1074" i="1"/>
  <c r="H1012" i="1"/>
  <c r="G1012" i="1"/>
  <c r="H2" i="1" l="1"/>
  <c r="G2" i="1"/>
  <c r="C296" i="1"/>
  <c r="F300" i="4"/>
  <c r="E346" i="9"/>
  <c r="B347" i="9"/>
  <c r="H148" i="1"/>
  <c r="G148" i="1"/>
  <c r="E301" i="4"/>
  <c r="D297" i="1" s="1"/>
  <c r="E423" i="4"/>
  <c r="E424" i="4" s="1"/>
  <c r="D419" i="1" s="1"/>
  <c r="D295" i="1"/>
  <c r="G1254" i="1"/>
  <c r="H1254" i="1"/>
  <c r="E300" i="4"/>
  <c r="H8" i="3"/>
  <c r="H1011" i="1"/>
  <c r="G1011" i="1"/>
  <c r="G529" i="1"/>
  <c r="H529" i="1"/>
  <c r="F639" i="4"/>
  <c r="C633" i="1"/>
  <c r="E643" i="4"/>
  <c r="D417" i="1"/>
  <c r="H299" i="9"/>
  <c r="F175" i="5"/>
  <c r="C1179" i="1"/>
  <c r="H303" i="1"/>
  <c r="G303" i="1"/>
  <c r="H1074" i="1"/>
  <c r="G1074" i="1"/>
  <c r="D643" i="4"/>
  <c r="F422" i="4"/>
  <c r="C417" i="1"/>
  <c r="D301" i="4"/>
  <c r="F299" i="4"/>
  <c r="D423" i="4"/>
  <c r="C295" i="1"/>
  <c r="G1536" i="1"/>
  <c r="H1536" i="1"/>
  <c r="F640" i="4"/>
  <c r="C634" i="1"/>
  <c r="H413" i="1"/>
  <c r="G413" i="1"/>
  <c r="G299" i="9"/>
  <c r="E299" i="9" s="1"/>
  <c r="G1180" i="1"/>
  <c r="H1180" i="1"/>
  <c r="F417" i="4"/>
  <c r="C412" i="1"/>
  <c r="K3" i="9"/>
  <c r="I9" i="3"/>
  <c r="H424" i="1"/>
  <c r="G424" i="1"/>
  <c r="G306" i="9"/>
  <c r="E306" i="9" s="1"/>
  <c r="B306" i="9" s="1"/>
  <c r="M3" i="9" l="1"/>
  <c r="F301" i="4"/>
  <c r="C297" i="1"/>
  <c r="F643" i="4"/>
  <c r="C637" i="1"/>
  <c r="H634" i="1"/>
  <c r="G634" i="1"/>
  <c r="H412" i="1"/>
  <c r="G412" i="1"/>
  <c r="G20" i="9"/>
  <c r="D425" i="4"/>
  <c r="F423" i="4"/>
  <c r="D644" i="4"/>
  <c r="D645" i="4" s="1"/>
  <c r="C418" i="1"/>
  <c r="D637" i="1"/>
  <c r="D296" i="1"/>
  <c r="H296" i="1" s="1"/>
  <c r="E644" i="4"/>
  <c r="D418" i="1"/>
  <c r="E425" i="4"/>
  <c r="D420" i="1" s="1"/>
  <c r="H20" i="9"/>
  <c r="G295" i="1"/>
  <c r="H295" i="1"/>
  <c r="H417" i="1"/>
  <c r="G417" i="1"/>
  <c r="G1179" i="1"/>
  <c r="H1179" i="1"/>
  <c r="B299" i="9"/>
  <c r="D424" i="4"/>
  <c r="G633" i="1"/>
  <c r="H633" i="1"/>
  <c r="F645" i="4" l="1"/>
  <c r="C639" i="1"/>
  <c r="G296" i="1"/>
  <c r="F424" i="4"/>
  <c r="C419" i="1"/>
  <c r="E646" i="4"/>
  <c r="D638" i="1"/>
  <c r="E645" i="4"/>
  <c r="F425" i="4"/>
  <c r="C420" i="1"/>
  <c r="H418" i="1"/>
  <c r="G418" i="1"/>
  <c r="E20" i="9"/>
  <c r="B20" i="9" s="1"/>
  <c r="G297" i="1"/>
  <c r="H297" i="1"/>
  <c r="D646" i="4"/>
  <c r="F644" i="4"/>
  <c r="C638" i="1"/>
  <c r="G637" i="1"/>
  <c r="H637" i="1"/>
  <c r="H333" i="9"/>
  <c r="G333" i="9"/>
  <c r="H420" i="1" l="1"/>
  <c r="G420" i="1"/>
  <c r="E650" i="4"/>
  <c r="D640" i="1"/>
  <c r="D650" i="4"/>
  <c r="F646" i="4"/>
  <c r="C640" i="1"/>
  <c r="H419" i="1"/>
  <c r="G419" i="1"/>
  <c r="E649" i="4"/>
  <c r="D639" i="1"/>
  <c r="G639" i="1" s="1"/>
  <c r="D649" i="4"/>
  <c r="E333" i="9"/>
  <c r="H638" i="1"/>
  <c r="G638" i="1"/>
  <c r="H639" i="1" l="1"/>
  <c r="I19" i="3"/>
  <c r="D643" i="1"/>
  <c r="H7" i="3" s="1"/>
  <c r="G640" i="1"/>
  <c r="H640" i="1"/>
  <c r="I20" i="3"/>
  <c r="D644" i="1"/>
  <c r="B333" i="9"/>
  <c r="E298" i="9"/>
  <c r="I8" i="3" s="1"/>
  <c r="F649" i="4"/>
  <c r="H19" i="3"/>
  <c r="C643" i="1"/>
  <c r="G297" i="9"/>
  <c r="E297" i="9" s="1"/>
  <c r="B297" i="9" s="1"/>
  <c r="F650" i="4"/>
  <c r="H20" i="3"/>
  <c r="C644" i="1"/>
  <c r="H644" i="1" l="1"/>
  <c r="G644" i="1"/>
  <c r="H643" i="1"/>
  <c r="G643" i="1"/>
  <c r="J3" i="9"/>
  <c r="G295" i="9" l="1"/>
  <c r="L293" i="9"/>
  <c r="F293" i="9" s="1"/>
  <c r="H295" i="9"/>
  <c r="H18" i="9"/>
  <c r="G18" i="9"/>
  <c r="G22" i="9"/>
  <c r="M16" i="9"/>
  <c r="L15" i="9"/>
  <c r="L16" i="9"/>
  <c r="H15" i="9"/>
  <c r="G21" i="9"/>
  <c r="H17" i="9"/>
  <c r="I11" i="9"/>
  <c r="K9" i="9"/>
  <c r="J6" i="9"/>
  <c r="J9" i="9"/>
  <c r="K12" i="9"/>
  <c r="I6" i="9"/>
  <c r="G17" i="9"/>
  <c r="J5" i="9"/>
  <c r="J12" i="9"/>
  <c r="K7" i="9"/>
  <c r="K10" i="9"/>
  <c r="K5" i="9"/>
  <c r="K8" i="9"/>
  <c r="K11" i="9"/>
  <c r="I5" i="9"/>
  <c r="I8" i="9"/>
  <c r="I7" i="9"/>
  <c r="M15" i="9"/>
  <c r="J13" i="9"/>
  <c r="I9" i="9"/>
  <c r="I12" i="9"/>
  <c r="E12" i="9" s="1"/>
  <c r="B12" i="9" s="1"/>
  <c r="J7" i="9"/>
  <c r="J10" i="9"/>
  <c r="G16" i="9"/>
  <c r="H21" i="9"/>
  <c r="J17" i="9"/>
  <c r="I13" i="9"/>
  <c r="J8" i="9"/>
  <c r="J11" i="9"/>
  <c r="K6" i="9"/>
  <c r="K13" i="9"/>
  <c r="I17" i="9"/>
  <c r="H22" i="9"/>
  <c r="G15" i="9"/>
  <c r="H16" i="9"/>
  <c r="E15" i="9" l="1"/>
  <c r="E10" i="9"/>
  <c r="B10" i="9" s="1"/>
  <c r="E9" i="9"/>
  <c r="B9" i="9" s="1"/>
  <c r="E16" i="9"/>
  <c r="F15" i="9"/>
  <c r="B15" i="9" s="1"/>
  <c r="E8" i="9"/>
  <c r="B8" i="9" s="1"/>
  <c r="E17" i="9"/>
  <c r="B17" i="9" s="1"/>
  <c r="E21" i="9"/>
  <c r="B21" i="9" s="1"/>
  <c r="E13" i="9"/>
  <c r="B13" i="9" s="1"/>
  <c r="E5" i="9"/>
  <c r="E6" i="9"/>
  <c r="B6" i="9" s="1"/>
  <c r="E22" i="9"/>
  <c r="B22" i="9" s="1"/>
  <c r="B293" i="9"/>
  <c r="F23" i="9"/>
  <c r="E7" i="9"/>
  <c r="B7" i="9" s="1"/>
  <c r="E11" i="9"/>
  <c r="B11" i="9" s="1"/>
  <c r="F16" i="9"/>
  <c r="E18" i="9"/>
  <c r="B18" i="9" s="1"/>
  <c r="E295" i="9"/>
  <c r="F14" i="9" l="1"/>
  <c r="F3" i="9" s="1"/>
  <c r="B16" i="9"/>
  <c r="B295" i="9"/>
  <c r="E23" i="9"/>
  <c r="I7" i="3" s="1"/>
  <c r="E14" i="9"/>
  <c r="I13" i="3" s="1"/>
  <c r="E4" i="9"/>
  <c r="B5" i="9"/>
  <c r="E3" i="9" l="1"/>
</calcChain>
</file>

<file path=xl/sharedStrings.xml><?xml version="1.0" encoding="utf-8"?>
<sst xmlns="http://schemas.openxmlformats.org/spreadsheetml/2006/main" count="4719" uniqueCount="3654">
  <si>
    <t>Obveznik:</t>
  </si>
  <si>
    <t>18635 - SREDNJA STRUKOVNA ŠKOLA  ŠIBENIK</t>
  </si>
  <si>
    <t>Razina:</t>
  </si>
  <si>
    <t>31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</si>
  <si>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</si>
  <si>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</si>
  <si>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</si>
  <si>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</si>
  <si>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</si>
  <si>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</si>
  <si>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</si>
  <si>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</si>
  <si>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</si>
  <si>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</si>
  <si>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</si>
  <si>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</si>
  <si>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</si>
  <si>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</si>
  <si>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</si>
  <si>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</si>
  <si>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</si>
  <si>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</si>
  <si>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</si>
  <si>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</si>
  <si>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</si>
  <si>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</si>
  <si>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</si>
  <si>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</si>
  <si>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</si>
  <si>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</si>
  <si>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</si>
  <si>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</si>
  <si>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</si>
  <si>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</si>
  <si>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</si>
  <si>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</si>
  <si>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</si>
  <si>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</si>
  <si>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</si>
  <si>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</si>
  <si>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</si>
  <si>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</si>
  <si>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</si>
  <si>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</si>
  <si>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</si>
  <si>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</si>
  <si>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</si>
  <si>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</si>
  <si>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</si>
  <si>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</si>
  <si>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</si>
  <si>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</si>
  <si>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</si>
  <si>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</si>
  <si>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</si>
  <si>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</si>
  <si>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</si>
  <si>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</si>
  <si>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</si>
  <si>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</si>
  <si>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</si>
  <si>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</si>
  <si>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</si>
  <si>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</si>
  <si>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</si>
  <si>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</si>
  <si>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</si>
  <si>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</si>
  <si>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</si>
  <si>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</si>
  <si>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</si>
  <si>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</si>
  <si>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</si>
  <si>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</si>
  <si>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</si>
  <si>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</si>
  <si>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</si>
  <si>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</si>
  <si>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</si>
  <si>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</si>
  <si>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</si>
  <si>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</si>
  <si>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</si>
  <si>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</si>
  <si>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</si>
  <si>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</si>
  <si>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</si>
  <si>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</si>
  <si>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</si>
  <si>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</si>
  <si>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</si>
  <si>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</si>
  <si>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</si>
  <si>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</si>
  <si>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</si>
  <si>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</si>
  <si>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</si>
  <si>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</si>
  <si>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</si>
  <si>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</si>
  <si>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</si>
  <si>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</si>
  <si>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</si>
  <si>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</si>
  <si>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</si>
  <si>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</si>
  <si>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</si>
  <si>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</si>
  <si>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</si>
  <si>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</si>
  <si>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</si>
  <si>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</si>
  <si>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</si>
  <si>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</si>
  <si>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</si>
  <si>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</si>
  <si>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</si>
  <si>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</si>
  <si>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</si>
  <si>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</si>
  <si>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</si>
  <si>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</si>
  <si>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</si>
  <si>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</si>
  <si>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</si>
  <si>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</si>
  <si>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</si>
  <si>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</si>
  <si>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</si>
  <si>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</si>
  <si>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</si>
  <si>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</si>
  <si>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</si>
  <si>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</si>
  <si>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</si>
  <si>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</si>
  <si>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</si>
  <si>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</si>
  <si>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</si>
  <si>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</si>
  <si>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</si>
  <si>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</si>
  <si>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</si>
  <si>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</si>
  <si>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</si>
  <si>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</si>
  <si>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</si>
  <si>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</si>
  <si>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</si>
  <si>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</si>
  <si>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</si>
  <si>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</si>
  <si>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</si>
  <si>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</si>
  <si>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</si>
  <si>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</si>
  <si>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</si>
  <si>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</si>
  <si>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</si>
  <si>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</si>
  <si>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</si>
  <si>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</si>
  <si>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</si>
  <si>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</si>
  <si>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</si>
  <si>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</si>
  <si>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</si>
  <si>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</si>
  <si>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</si>
  <si>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</si>
  <si>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</si>
  <si>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</si>
  <si>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</si>
  <si>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</si>
  <si>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</si>
  <si>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</si>
  <si>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</si>
  <si>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</si>
  <si>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</si>
  <si>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</si>
  <si>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</si>
  <si>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</si>
  <si>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</si>
  <si>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</si>
  <si>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</si>
  <si>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</si>
  <si>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</si>
  <si>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</si>
  <si>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</si>
  <si>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</si>
  <si>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</si>
  <si>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</si>
  <si>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</si>
  <si>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</si>
  <si>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</si>
  <si>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</si>
  <si>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</si>
  <si>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</si>
  <si>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</si>
  <si>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</si>
  <si>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</si>
  <si>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</si>
  <si>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</si>
  <si>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</si>
  <si>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</si>
  <si>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</si>
  <si>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</si>
  <si>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</si>
  <si>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</si>
  <si>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</si>
  <si>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</si>
  <si>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</si>
  <si>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</si>
  <si>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</si>
  <si>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</si>
  <si>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</si>
  <si>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</si>
  <si>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</si>
  <si>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</si>
  <si>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</si>
  <si>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</si>
  <si>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</si>
  <si>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</si>
  <si>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</si>
  <si>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</si>
  <si>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</si>
  <si>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</si>
  <si>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</si>
  <si>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</si>
  <si>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</si>
  <si>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</si>
  <si>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</si>
  <si>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</si>
  <si>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</si>
  <si>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</si>
  <si>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</si>
  <si>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</si>
  <si>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</si>
  <si>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</si>
  <si>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</si>
  <si>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</si>
  <si>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</si>
  <si>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</si>
  <si>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</si>
  <si>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</si>
  <si>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</si>
  <si>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</si>
  <si>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</si>
  <si>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</si>
  <si>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</si>
  <si>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</si>
  <si>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</si>
  <si>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</si>
  <si>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</si>
  <si>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</si>
  <si>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</si>
  <si>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</si>
  <si>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</si>
  <si>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</si>
  <si>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</si>
  <si>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</si>
  <si>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</si>
  <si>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</si>
  <si>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</si>
  <si>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</si>
  <si>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</si>
  <si>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</si>
  <si>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</si>
  <si>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</si>
  <si>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</si>
  <si>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</si>
  <si>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</si>
  <si>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</si>
  <si>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</si>
  <si>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</si>
  <si>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</si>
  <si>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</si>
  <si>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</si>
  <si>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</si>
  <si>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</si>
  <si>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</si>
  <si>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</si>
  <si>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</si>
  <si>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</si>
  <si>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</si>
  <si>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</si>
  <si>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</si>
  <si>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</si>
  <si>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</si>
  <si>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</si>
  <si>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</si>
  <si>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</si>
  <si>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</si>
  <si>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</si>
  <si>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</si>
  <si>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</si>
  <si>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</si>
  <si>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</si>
  <si>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</si>
  <si>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</si>
  <si>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</si>
  <si>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</si>
  <si>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</si>
  <si>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</si>
  <si>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</si>
  <si>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</si>
  <si>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</si>
  <si>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</si>
  <si>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</si>
  <si>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</si>
  <si>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</si>
  <si>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</si>
  <si>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</si>
  <si>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</si>
  <si>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</si>
  <si>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</si>
  <si>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</si>
  <si>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</si>
  <si>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</si>
  <si>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</si>
  <si>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</si>
  <si>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</si>
  <si>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</si>
  <si>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</si>
  <si>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</si>
  <si>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</si>
  <si>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</si>
  <si>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</si>
  <si>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</si>
  <si>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</si>
  <si>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</si>
  <si>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</si>
  <si>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</si>
  <si>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</si>
  <si>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</si>
  <si>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</si>
  <si>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</si>
  <si>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</si>
  <si>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</si>
  <si>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</si>
  <si>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</si>
  <si>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</si>
  <si>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</si>
  <si>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</si>
  <si>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</si>
  <si>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</si>
  <si>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</si>
  <si>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</si>
  <si>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</si>
  <si>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</si>
  <si>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</si>
  <si>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</si>
  <si>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</si>
  <si>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</si>
  <si>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</si>
  <si>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</si>
  <si>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</si>
  <si>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</si>
  <si>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</si>
  <si>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</si>
  <si>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</si>
  <si>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</si>
  <si>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</si>
  <si>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</si>
  <si>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</si>
  <si>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</si>
  <si>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</si>
  <si>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</si>
  <si>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</si>
  <si>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</si>
  <si>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</si>
  <si>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</si>
  <si>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</si>
  <si>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</si>
  <si>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</si>
  <si>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</si>
  <si>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</si>
  <si>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</si>
  <si>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</si>
  <si>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</si>
  <si>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</si>
  <si>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</si>
  <si>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</si>
  <si>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</si>
  <si>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</si>
  <si>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</si>
  <si>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</si>
  <si>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</si>
  <si>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</si>
  <si>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</si>
  <si>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</si>
  <si>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</si>
  <si>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</si>
  <si>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</si>
  <si>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</si>
  <si>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</si>
  <si>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</si>
  <si>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</si>
  <si>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</si>
  <si>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</si>
  <si>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</si>
  <si>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</si>
  <si>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</si>
  <si>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</si>
  <si>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</si>
  <si>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</si>
  <si>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</si>
  <si>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</si>
  <si>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</si>
  <si>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</si>
  <si>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</si>
  <si>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</si>
  <si>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</si>
  <si>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</si>
  <si>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</si>
  <si>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</si>
  <si>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</si>
  <si>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</si>
  <si>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</si>
  <si>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</si>
  <si>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</si>
  <si>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</si>
  <si>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</si>
  <si>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</si>
  <si>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</si>
  <si>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</si>
  <si>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</si>
  <si>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</si>
  <si>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</si>
  <si>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</si>
  <si>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</si>
  <si>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</si>
  <si>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</si>
  <si>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</si>
  <si>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</si>
  <si>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</si>
  <si>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</si>
  <si>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</si>
  <si>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</si>
  <si>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</si>
  <si>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</si>
  <si>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</si>
  <si>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</si>
  <si>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</si>
  <si>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</si>
  <si>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</si>
  <si>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</si>
  <si>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</si>
  <si>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</si>
  <si>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</si>
  <si>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</si>
  <si>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</si>
  <si>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</si>
  <si>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</si>
  <si>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</si>
  <si>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</si>
  <si>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</si>
  <si>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</si>
  <si>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</si>
  <si>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</si>
  <si>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</si>
  <si>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</si>
  <si>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</si>
  <si>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</si>
  <si>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</si>
  <si>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</si>
  <si>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</si>
  <si>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</si>
  <si>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</si>
  <si>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</si>
  <si>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</si>
  <si>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</si>
  <si>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</si>
  <si>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</si>
  <si>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</si>
  <si>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</si>
  <si>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</si>
  <si>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</si>
  <si>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</si>
  <si>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</si>
  <si>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</si>
  <si>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</si>
  <si>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</si>
  <si>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</si>
  <si>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</si>
  <si>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</si>
  <si>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</si>
  <si>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</si>
  <si>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</si>
  <si>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</si>
  <si>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</si>
  <si>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</si>
  <si>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</si>
  <si>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</si>
  <si>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</si>
  <si>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</si>
  <si>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</si>
  <si>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</si>
  <si>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</si>
  <si>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</si>
  <si>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</si>
  <si>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</si>
  <si>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</si>
  <si>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</si>
  <si>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</si>
  <si>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</si>
  <si>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</si>
  <si>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</si>
  <si>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</si>
  <si>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</si>
  <si>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</si>
  <si>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</si>
  <si>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</si>
  <si>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</si>
  <si>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</si>
  <si>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</si>
  <si>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</si>
  <si>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</si>
  <si>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</si>
  <si>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</si>
  <si>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</si>
  <si>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</si>
  <si>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</si>
  <si>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</si>
  <si>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</si>
  <si>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</si>
  <si>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</si>
  <si>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</si>
  <si>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</si>
  <si>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</si>
  <si>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</si>
  <si>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</si>
  <si>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</si>
  <si>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</si>
  <si>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</si>
  <si>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</si>
  <si>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</si>
  <si>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</si>
  <si>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</si>
  <si>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</si>
  <si>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</si>
  <si>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</si>
  <si>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</si>
  <si>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</si>
  <si>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</si>
  <si>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</si>
  <si>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</si>
  <si>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</si>
  <si>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</si>
  <si>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</si>
  <si>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</si>
  <si>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</si>
  <si>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</si>
  <si>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</si>
  <si>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</si>
  <si>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</si>
  <si>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</si>
  <si>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</si>
  <si>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</si>
  <si>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</si>
  <si>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</si>
  <si>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</si>
  <si>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</si>
  <si>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</si>
  <si>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</si>
  <si>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</si>
  <si>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</si>
  <si>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</si>
  <si>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</si>
  <si>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</si>
  <si>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</si>
  <si>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</si>
  <si>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</si>
  <si>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</si>
  <si>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</si>
  <si>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</si>
  <si>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</si>
  <si>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</si>
  <si>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</si>
  <si>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</si>
  <si>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</si>
  <si>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</si>
  <si>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</si>
  <si>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</si>
  <si>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</si>
  <si>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</si>
  <si>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</si>
  <si>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</si>
  <si>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</si>
  <si>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</si>
  <si>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</si>
  <si>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</si>
  <si>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</si>
  <si>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</si>
  <si>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</si>
  <si>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</si>
  <si>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</si>
  <si>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</si>
  <si>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</si>
  <si>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</si>
  <si>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</si>
  <si>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</si>
  <si>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</si>
  <si>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</si>
  <si>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</si>
  <si>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</si>
  <si>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</si>
  <si>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</si>
  <si>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</si>
  <si>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</si>
  <si>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</si>
  <si>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</si>
  <si>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</si>
  <si>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</si>
  <si>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</si>
  <si>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</si>
  <si>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</si>
  <si>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</si>
  <si>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</si>
  <si>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</si>
  <si>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</si>
  <si>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</si>
  <si>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</si>
  <si>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</si>
  <si>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</si>
  <si>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</si>
  <si>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</si>
  <si>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</si>
  <si>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</si>
  <si>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</si>
  <si>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</si>
  <si>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</si>
  <si>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</si>
  <si>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</si>
  <si>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</si>
  <si>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</si>
  <si>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</si>
  <si>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</si>
  <si>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</si>
  <si>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</si>
  <si>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</si>
  <si>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</si>
  <si>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</si>
  <si>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</si>
  <si>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</si>
  <si>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</si>
  <si>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</si>
  <si>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</si>
  <si>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</si>
  <si>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</si>
  <si>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</si>
  <si>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</si>
  <si>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</si>
  <si>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</si>
  <si>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</si>
  <si>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</si>
  <si>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</si>
  <si>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</si>
  <si>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</si>
  <si>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</si>
  <si>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</si>
  <si>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</si>
  <si>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</si>
  <si>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</si>
  <si>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</si>
  <si>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</si>
  <si>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</si>
  <si>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</si>
  <si>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</si>
  <si>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</si>
  <si>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</si>
  <si>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</si>
  <si>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</si>
  <si>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</si>
  <si>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</si>
  <si>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</si>
  <si>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</si>
  <si>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</si>
  <si>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</si>
  <si>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</si>
  <si>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</si>
  <si>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</si>
  <si>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</si>
  <si>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</si>
  <si>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</si>
  <si>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</si>
  <si>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</si>
  <si>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</si>
  <si>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</si>
  <si>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</si>
  <si>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</si>
  <si>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</si>
  <si>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</si>
  <si>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</si>
  <si>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</si>
  <si>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</si>
  <si>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</si>
  <si>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</si>
  <si>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</si>
  <si>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</si>
  <si>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</si>
  <si>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</si>
  <si>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</si>
  <si>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</si>
  <si>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</si>
  <si>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</si>
  <si>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</si>
  <si>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</si>
  <si>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</si>
  <si>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</si>
  <si>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</si>
  <si>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</si>
  <si>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</si>
  <si>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</si>
  <si>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</si>
  <si>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</si>
  <si>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</si>
  <si>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</si>
  <si>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</si>
  <si>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</si>
  <si>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</si>
  <si>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</si>
  <si>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</si>
  <si>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</si>
  <si>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</si>
  <si>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</si>
  <si>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</si>
  <si>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</si>
  <si>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</si>
  <si>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</si>
  <si>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</si>
  <si>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</si>
  <si>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</si>
  <si>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</si>
  <si>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</si>
  <si>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</si>
  <si>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</si>
  <si>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</si>
  <si>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</si>
  <si>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</si>
  <si>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</si>
  <si>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</si>
  <si>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</si>
  <si>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</si>
  <si>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</si>
  <si>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</si>
  <si>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</si>
  <si>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</si>
  <si>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</si>
  <si>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</si>
  <si>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</si>
  <si>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</si>
  <si>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</si>
  <si>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</si>
  <si>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</si>
  <si>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</si>
  <si>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</si>
  <si>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</si>
  <si>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</si>
  <si>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</si>
  <si>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</si>
  <si>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</si>
  <si>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</si>
  <si>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</si>
  <si>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</si>
  <si>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</si>
  <si>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</si>
  <si>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</si>
  <si>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</si>
  <si>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</si>
  <si>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</si>
  <si>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</si>
  <si>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</si>
  <si>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</si>
  <si>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</si>
  <si>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</si>
  <si>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</si>
  <si>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</si>
  <si>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</si>
  <si>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</si>
  <si>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</si>
  <si>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</si>
  <si>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</si>
  <si>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</si>
  <si>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</si>
  <si>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</si>
  <si>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</si>
  <si>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</si>
  <si>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</si>
  <si>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</si>
  <si>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</si>
  <si>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</si>
  <si>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</si>
  <si>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</si>
  <si>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</si>
  <si>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</si>
  <si>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</si>
  <si>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</si>
  <si>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</si>
  <si>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</si>
  <si>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</si>
  <si>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</si>
  <si>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</si>
  <si>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</si>
  <si>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</si>
  <si>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</si>
  <si>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</si>
  <si>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</si>
  <si>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</si>
  <si>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</si>
  <si>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</si>
  <si>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</si>
  <si>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</si>
  <si>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</si>
  <si>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</si>
  <si>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</si>
  <si>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</si>
  <si>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</si>
  <si>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</si>
  <si>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</si>
  <si>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</si>
  <si>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</si>
  <si>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</si>
  <si>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</si>
  <si>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</si>
  <si>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</si>
  <si>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</si>
  <si>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</si>
  <si>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</si>
  <si>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</si>
  <si>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</si>
  <si>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</si>
  <si>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</si>
  <si>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</si>
  <si>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</si>
  <si>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</si>
  <si>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</si>
  <si>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</si>
  <si>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</si>
  <si>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</si>
  <si>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</si>
  <si>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</si>
  <si>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</si>
  <si>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</si>
  <si>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</si>
  <si>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</si>
  <si>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</si>
  <si>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</si>
  <si>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</si>
  <si>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</si>
  <si>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</si>
  <si>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</si>
  <si>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</si>
  <si>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</si>
  <si>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</si>
  <si>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</si>
  <si>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</si>
  <si>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</si>
  <si>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</si>
  <si>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</si>
  <si>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</si>
  <si>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</si>
  <si>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</si>
  <si>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</si>
  <si>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</si>
  <si>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</si>
  <si>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</si>
  <si>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</si>
  <si>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</si>
  <si>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</si>
  <si>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</si>
  <si>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</si>
  <si>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</si>
  <si>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</si>
  <si>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</si>
  <si>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</si>
  <si>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</si>
  <si>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</si>
  <si>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</si>
  <si>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</si>
  <si>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</si>
  <si>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</si>
  <si>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</si>
  <si>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</si>
  <si>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</si>
  <si>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</si>
  <si>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</si>
  <si>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</si>
  <si>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</si>
  <si>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</si>
  <si>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</si>
  <si>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</si>
  <si>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</si>
  <si>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</si>
  <si>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</si>
  <si>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</si>
  <si>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</si>
  <si>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</si>
  <si>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</si>
  <si>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</si>
  <si>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</si>
  <si>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</si>
  <si>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</si>
  <si>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</si>
  <si>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</si>
  <si>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</si>
  <si>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</si>
  <si>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</si>
  <si>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</si>
  <si>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</si>
  <si>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</si>
  <si>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</si>
  <si>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</si>
  <si>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</si>
  <si>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</si>
  <si>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</si>
  <si>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</si>
  <si>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</si>
  <si>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</si>
  <si>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</si>
  <si>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</si>
  <si>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</si>
  <si>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</si>
  <si>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</si>
  <si>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</si>
  <si>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</si>
  <si>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</si>
  <si>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</si>
  <si>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</si>
  <si>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</si>
  <si>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</si>
  <si>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</si>
  <si>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</si>
  <si>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</si>
  <si>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</si>
  <si>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</si>
  <si>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</si>
  <si>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</si>
  <si>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</si>
  <si>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</si>
  <si>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</si>
  <si>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</si>
  <si>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</si>
  <si>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</si>
  <si>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</si>
  <si>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</si>
  <si>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</si>
  <si>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</si>
  <si>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</si>
  <si>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</si>
  <si>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</si>
  <si>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</si>
  <si>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</si>
  <si>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</si>
  <si>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</si>
  <si>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</si>
  <si>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</si>
  <si>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</si>
  <si>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</si>
  <si>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</si>
  <si>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</si>
  <si>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</si>
  <si>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</si>
  <si>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</si>
  <si>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</si>
  <si>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</si>
  <si>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</si>
  <si>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</si>
  <si>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</si>
  <si>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</si>
  <si>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</si>
  <si>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</si>
  <si>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</si>
  <si>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</si>
  <si>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</si>
  <si>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</si>
  <si>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</si>
  <si>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</si>
  <si>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</si>
  <si>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</si>
  <si>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</si>
  <si>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</si>
  <si>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</si>
  <si>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</si>
  <si>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</si>
  <si>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</si>
  <si>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</si>
  <si>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</si>
  <si>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</si>
  <si>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</si>
  <si>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</si>
  <si>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</si>
  <si>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</si>
  <si>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</si>
  <si>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</si>
  <si>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</si>
  <si>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</si>
  <si>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</si>
  <si>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</si>
  <si>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</si>
  <si>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</si>
  <si>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</si>
  <si>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</si>
  <si>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</si>
  <si>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</si>
  <si>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</si>
  <si>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</si>
  <si>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</si>
  <si>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</si>
  <si>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</si>
  <si>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</si>
  <si>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</si>
  <si>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</si>
  <si>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</si>
  <si>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</si>
  <si>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</si>
  <si>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</si>
  <si>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</si>
  <si>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</si>
  <si>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</si>
  <si>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</si>
  <si>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</si>
  <si>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</si>
  <si>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</si>
  <si>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</si>
  <si>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</si>
  <si>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</si>
  <si>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</si>
  <si>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</si>
  <si>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</si>
  <si>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</si>
  <si>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</si>
  <si>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</si>
  <si>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</si>
  <si>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</si>
  <si>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</si>
  <si>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</si>
  <si>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</si>
  <si>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</si>
  <si>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</si>
  <si>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</si>
  <si>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</si>
  <si>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</si>
  <si>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</si>
  <si>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</si>
  <si>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</si>
  <si>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</si>
  <si>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</si>
  <si>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</si>
  <si>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</si>
  <si>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</si>
  <si>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</si>
  <si>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</si>
  <si>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</si>
  <si>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</si>
  <si>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</si>
  <si>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</si>
  <si>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</si>
  <si>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</si>
  <si>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</si>
  <si>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</si>
  <si>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</si>
  <si>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</si>
  <si>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</si>
  <si>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</si>
  <si>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</si>
  <si>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</si>
  <si>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</si>
  <si>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</si>
  <si>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</si>
  <si>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</si>
  <si>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</si>
  <si>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</si>
  <si>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</si>
  <si>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</si>
  <si>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</si>
  <si>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</si>
  <si>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</si>
  <si>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</si>
  <si>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</si>
  <si>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</si>
  <si>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</si>
  <si>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</si>
  <si>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</si>
  <si>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</si>
  <si>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</si>
  <si>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</si>
  <si>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</si>
  <si>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</si>
  <si>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</si>
  <si>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</si>
  <si>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</si>
  <si>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</si>
  <si>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</si>
  <si>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</si>
  <si>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</si>
  <si>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</si>
  <si>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</si>
  <si>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</si>
  <si>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</si>
  <si>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</si>
  <si>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</si>
  <si>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</si>
  <si>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</si>
  <si>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</si>
  <si>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</si>
  <si>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</si>
  <si>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</si>
  <si>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</si>
  <si>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</si>
  <si>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</si>
  <si>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</si>
  <si>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</si>
  <si>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</si>
  <si>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</si>
  <si>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</si>
  <si>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</si>
  <si>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</si>
  <si>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</si>
  <si>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</si>
  <si>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</si>
  <si>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</si>
  <si>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</si>
  <si>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</si>
  <si>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</si>
  <si>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</si>
  <si>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</si>
  <si>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</si>
  <si>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</si>
  <si>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</si>
  <si>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</si>
  <si>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</si>
  <si>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</si>
  <si>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</si>
  <si>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</si>
  <si>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</si>
  <si>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</si>
  <si>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</si>
  <si>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</si>
  <si>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</si>
  <si>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</si>
  <si>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</si>
  <si>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</si>
  <si>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</si>
  <si>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</si>
  <si>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</si>
  <si>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</si>
  <si>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</si>
  <si>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</si>
  <si>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</si>
  <si>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</si>
  <si>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</si>
  <si>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</si>
  <si>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</si>
  <si>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</si>
  <si>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</si>
  <si>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</si>
  <si>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</si>
  <si>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</si>
  <si>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</si>
  <si>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</si>
  <si>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</si>
  <si>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</si>
  <si>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</si>
  <si>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</si>
  <si>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</si>
  <si>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</si>
  <si>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</si>
  <si>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</si>
  <si>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</si>
  <si>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</si>
  <si>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</si>
  <si>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</si>
  <si>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</si>
  <si>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</si>
  <si>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</si>
  <si>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</si>
  <si>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</si>
  <si>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</si>
  <si>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</si>
  <si>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</si>
  <si>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</si>
  <si>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</si>
  <si>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</si>
  <si>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</si>
  <si>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</si>
  <si>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</si>
  <si>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</si>
  <si>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</si>
  <si>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</si>
  <si>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</si>
  <si>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</si>
  <si>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</si>
  <si>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</si>
  <si>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</si>
  <si>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</si>
  <si>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</si>
  <si>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</si>
  <si>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</si>
  <si>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</si>
  <si>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</si>
  <si>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</si>
  <si>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</si>
  <si>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</si>
  <si>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</si>
  <si>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</si>
  <si>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</si>
  <si>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</si>
  <si>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</si>
  <si>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</si>
  <si>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</si>
  <si>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</si>
  <si>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</si>
  <si>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</si>
  <si>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</si>
  <si>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</si>
  <si>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</si>
  <si>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</si>
  <si>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</si>
  <si>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</si>
  <si>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</si>
  <si>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</si>
  <si>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</si>
  <si>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</si>
  <si>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</si>
  <si>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</si>
  <si>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</si>
  <si>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</si>
  <si>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</si>
  <si>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</si>
  <si>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</si>
  <si>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</si>
  <si>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</si>
  <si>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</si>
  <si>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</si>
  <si>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</si>
  <si>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</si>
  <si>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</si>
  <si>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</si>
  <si>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</si>
  <si>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</si>
  <si>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</si>
  <si>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</si>
  <si>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</si>
  <si>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</si>
  <si>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</si>
  <si>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</si>
  <si>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</si>
  <si>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</si>
  <si>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</si>
  <si>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</si>
  <si>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</si>
  <si>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</si>
  <si>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</si>
  <si>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</si>
  <si>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</si>
  <si>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</si>
  <si>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</si>
  <si>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</si>
  <si>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</si>
  <si>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</si>
  <si>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</si>
  <si>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</si>
  <si>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</si>
  <si>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</si>
  <si>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</si>
  <si>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</si>
  <si>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</si>
  <si>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</si>
  <si>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</si>
  <si>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</si>
  <si>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</si>
  <si>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</si>
  <si>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</si>
  <si>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</si>
  <si>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</si>
  <si>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</si>
  <si>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</si>
  <si>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</si>
  <si>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</si>
  <si>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</si>
  <si>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</si>
  <si>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</si>
  <si>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</si>
  <si>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</si>
  <si>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</si>
  <si>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</si>
  <si>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</si>
  <si>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</si>
  <si>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</si>
  <si>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</si>
  <si>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</si>
  <si>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</si>
  <si>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</si>
  <si>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</si>
  <si>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</si>
  <si>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</si>
  <si>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</si>
  <si>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</si>
  <si>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</si>
  <si>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</si>
  <si>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</si>
  <si>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</si>
  <si>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</si>
  <si>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</si>
  <si>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</si>
  <si>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</si>
  <si>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</si>
  <si>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</si>
  <si>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</si>
  <si>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</si>
  <si>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</si>
  <si>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</si>
  <si>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</si>
  <si>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</si>
  <si>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</si>
  <si>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</si>
  <si>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</si>
  <si>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</si>
  <si>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</si>
  <si>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</si>
  <si>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</si>
  <si>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</si>
  <si>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</si>
  <si>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</si>
  <si>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</si>
  <si>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</si>
  <si>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</si>
  <si>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</si>
  <si>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</si>
  <si>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</si>
  <si>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</si>
  <si>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</si>
  <si>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</si>
  <si>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</si>
  <si>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</si>
  <si>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</si>
  <si>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</si>
  <si>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</si>
  <si>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</si>
  <si>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</si>
  <si>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</si>
  <si>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</si>
  <si>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</si>
  <si>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</si>
  <si>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</si>
  <si>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</si>
  <si>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</si>
  <si>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</si>
  <si>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</si>
  <si>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</si>
  <si>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</si>
  <si>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</si>
  <si>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</si>
  <si>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</si>
  <si>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</si>
  <si>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</si>
  <si>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</si>
  <si>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</si>
  <si>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</si>
  <si>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</si>
  <si>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</si>
  <si>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</si>
  <si>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</si>
  <si>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</si>
  <si>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</si>
  <si>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</si>
  <si>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</si>
  <si>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</si>
  <si>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</si>
  <si>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</si>
  <si>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</si>
  <si>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</si>
  <si>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</si>
  <si>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</si>
  <si>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</si>
  <si>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</si>
  <si>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</si>
  <si>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</si>
  <si>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</si>
  <si>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</si>
  <si>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</si>
  <si>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</si>
  <si>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</si>
  <si>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</si>
  <si>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</si>
  <si>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</si>
  <si>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</si>
  <si>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</si>
  <si>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</si>
  <si>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</si>
  <si>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</si>
  <si>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</si>
  <si>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</si>
  <si>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</si>
  <si>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</si>
  <si>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</si>
  <si>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</si>
  <si>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</si>
  <si>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</si>
  <si>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</si>
  <si>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</si>
  <si>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</si>
  <si>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</si>
  <si>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</si>
  <si>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</si>
  <si>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</si>
  <si>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</si>
  <si>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</si>
  <si>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</si>
  <si>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</si>
  <si>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</si>
  <si>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</si>
  <si>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</si>
  <si>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</si>
  <si>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</si>
  <si>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</si>
  <si>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</si>
  <si>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</si>
  <si>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</si>
  <si>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</si>
  <si>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</si>
  <si>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</si>
  <si>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</si>
  <si>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</si>
  <si>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</si>
  <si>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</si>
  <si>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</si>
  <si>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</si>
  <si>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</si>
  <si>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</si>
  <si>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</si>
  <si>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</si>
  <si>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</si>
  <si>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</si>
  <si>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</si>
  <si>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</si>
  <si>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</si>
  <si>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</si>
  <si>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</si>
  <si>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</si>
  <si>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</si>
  <si>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</si>
  <si>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</si>
  <si>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</si>
  <si>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</si>
  <si>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</si>
  <si>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</si>
  <si>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</si>
  <si>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</si>
  <si>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</si>
  <si>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</si>
  <si>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</si>
  <si>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</si>
  <si>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</si>
  <si>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</si>
  <si>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</si>
  <si>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</si>
  <si>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</si>
  <si>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</si>
  <si>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</si>
  <si>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</si>
  <si>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</si>
  <si>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</si>
  <si>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</si>
  <si>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</si>
  <si>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</si>
  <si>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</si>
  <si>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</si>
  <si>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</si>
  <si>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</si>
  <si>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</si>
  <si>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</si>
  <si>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</si>
  <si>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</si>
  <si>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</si>
  <si>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</si>
  <si>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</si>
  <si>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</si>
  <si>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</si>
  <si>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</si>
  <si>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</si>
  <si>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</si>
  <si>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</si>
  <si>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</si>
  <si>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</si>
  <si>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</si>
  <si>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</si>
  <si>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</si>
  <si>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</si>
  <si>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</si>
  <si>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</si>
  <si>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</si>
  <si>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</si>
  <si>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</si>
  <si>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</si>
  <si>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</si>
  <si>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</si>
  <si>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</si>
  <si>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</si>
  <si>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</si>
  <si>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</si>
  <si>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</si>
  <si>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</si>
  <si>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</si>
  <si>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</si>
  <si>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</si>
  <si>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</si>
  <si>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</si>
  <si>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</si>
  <si>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</si>
  <si>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</si>
  <si>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</si>
  <si>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</si>
  <si>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</si>
  <si>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</si>
  <si>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</si>
  <si>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</si>
  <si>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</si>
  <si>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</si>
  <si>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</si>
  <si>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</si>
  <si>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</si>
  <si>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</si>
  <si>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</si>
  <si>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</si>
  <si>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</si>
  <si>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</si>
  <si>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</si>
  <si>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</si>
  <si>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</si>
  <si>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</si>
  <si>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</si>
  <si>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</si>
  <si>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</si>
  <si>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</si>
  <si>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</si>
  <si>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</si>
  <si>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</si>
  <si>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</si>
  <si>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</si>
  <si>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</si>
  <si>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</si>
  <si>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</si>
  <si>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</si>
  <si>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</si>
  <si>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</si>
  <si>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</si>
  <si>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</si>
  <si>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</si>
  <si>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</si>
  <si>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</si>
  <si>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</si>
  <si>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</si>
  <si>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</si>
  <si>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</si>
  <si>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</si>
  <si>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</si>
  <si>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</si>
  <si>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</si>
  <si>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</si>
  <si>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</si>
  <si>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</si>
  <si>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</si>
  <si>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</si>
  <si>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</si>
  <si>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</si>
  <si>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</si>
  <si>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</si>
  <si>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</si>
  <si>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</si>
  <si>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</si>
  <si>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</si>
  <si>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</si>
  <si>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</si>
  <si>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</si>
  <si>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</si>
  <si>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</si>
  <si>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</si>
  <si>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</si>
  <si>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</si>
  <si>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</si>
  <si>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</si>
  <si>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</si>
  <si>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</si>
  <si>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</si>
  <si>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</si>
  <si>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</si>
  <si>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</si>
  <si>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</si>
  <si>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</si>
  <si>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</si>
  <si>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</si>
  <si>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</si>
  <si>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</si>
  <si>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</si>
  <si>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</si>
  <si>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</si>
  <si>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</si>
  <si>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</si>
  <si>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</si>
  <si>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</si>
  <si>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</si>
  <si>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</si>
  <si>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</si>
  <si>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</si>
  <si>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</si>
  <si>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</si>
  <si>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</si>
  <si>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</si>
  <si>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</si>
  <si>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</si>
  <si>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</si>
  <si>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</si>
  <si>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</si>
  <si>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</si>
  <si>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</si>
  <si>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</si>
  <si>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</si>
  <si>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</si>
  <si>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</si>
  <si>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</si>
  <si>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</si>
  <si>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</si>
  <si>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</si>
  <si>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</si>
  <si>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</si>
  <si>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</si>
  <si>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</si>
  <si>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</si>
  <si>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</si>
  <si>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</si>
  <si>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</si>
  <si>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</si>
  <si>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</si>
  <si>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</si>
  <si>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</si>
  <si>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</si>
  <si>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</si>
  <si>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</si>
  <si>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</si>
  <si>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</si>
  <si>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</si>
  <si>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</si>
  <si>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</si>
  <si>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</si>
  <si>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</si>
  <si>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</si>
  <si>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</si>
  <si>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</si>
  <si>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</si>
  <si>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</si>
  <si>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</si>
  <si>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</si>
  <si>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</si>
  <si>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</si>
  <si>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</si>
  <si>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</si>
  <si>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</si>
  <si>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</si>
  <si>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</si>
  <si>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</si>
  <si>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</si>
  <si>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</si>
  <si>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</si>
  <si>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</si>
  <si>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</si>
  <si>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</si>
  <si>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</si>
  <si>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</si>
  <si>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</si>
  <si>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</si>
  <si>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</si>
  <si>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</si>
  <si>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</si>
  <si>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</si>
  <si>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</si>
  <si>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</si>
  <si>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</si>
  <si>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</si>
  <si>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</si>
  <si>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</si>
  <si>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</si>
  <si>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</si>
  <si>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</si>
  <si>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</si>
  <si>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</si>
  <si>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</si>
  <si>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</si>
  <si>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</si>
  <si>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</si>
  <si>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</si>
  <si>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</si>
  <si>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</si>
  <si>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</si>
  <si>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</si>
  <si>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</si>
  <si>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</si>
  <si>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</si>
  <si>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</si>
  <si>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</si>
  <si>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</si>
  <si>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</si>
  <si>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</si>
  <si>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</si>
  <si>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</si>
  <si>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</si>
  <si>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</si>
  <si>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</si>
  <si>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</si>
  <si>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</si>
  <si>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</si>
  <si>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</si>
  <si>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</si>
  <si>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</si>
  <si>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</si>
  <si>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</si>
  <si>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</si>
  <si>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</si>
  <si>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</si>
  <si>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</si>
  <si>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</si>
  <si>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</si>
  <si>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</si>
  <si>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</si>
  <si>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</si>
  <si>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</si>
  <si>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</si>
  <si>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</si>
  <si>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</si>
  <si>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</si>
  <si>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</si>
  <si>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</si>
  <si>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</si>
  <si>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</si>
  <si>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</si>
  <si>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</si>
  <si>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</si>
  <si>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</si>
  <si>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</si>
  <si>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</si>
  <si>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</si>
  <si>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</si>
  <si>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</si>
  <si>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</si>
  <si>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</si>
  <si>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</si>
  <si>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</si>
  <si>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</si>
  <si>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</si>
  <si>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</si>
  <si>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</si>
  <si>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</si>
  <si>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</si>
  <si>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</si>
  <si>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</si>
  <si>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</si>
  <si>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</si>
  <si>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</si>
  <si>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</si>
  <si>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</si>
  <si>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</si>
  <si>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</si>
  <si>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</si>
  <si>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</si>
  <si>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</si>
  <si>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</si>
  <si>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</si>
  <si>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</si>
  <si>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</si>
  <si>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</si>
  <si>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</si>
  <si>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</si>
  <si>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</si>
  <si>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</si>
  <si>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</si>
  <si>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</si>
  <si>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</si>
  <si>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</si>
  <si>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</si>
  <si>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</si>
  <si>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</si>
  <si>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</si>
  <si>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</si>
  <si>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</si>
  <si>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</si>
  <si>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</si>
  <si>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</si>
  <si>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</si>
  <si>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</si>
  <si>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</si>
  <si>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</si>
  <si>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</si>
  <si>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</si>
  <si>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</si>
  <si>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</si>
  <si>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</si>
  <si>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</si>
  <si>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</si>
  <si>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</si>
  <si>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</si>
  <si>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</si>
  <si>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</si>
  <si>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</si>
  <si>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</si>
  <si>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</si>
  <si>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</si>
  <si>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</si>
  <si>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</si>
  <si>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</si>
  <si>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</si>
  <si>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</si>
  <si>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</si>
  <si>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</si>
  <si>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</si>
  <si>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</si>
  <si>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</si>
  <si>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</si>
  <si>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</si>
  <si>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</si>
  <si>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</si>
  <si>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</si>
  <si>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</si>
  <si>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</si>
  <si>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</si>
  <si>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</si>
  <si>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</si>
  <si>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</si>
  <si>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</si>
  <si>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</si>
  <si>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</si>
  <si>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</si>
  <si>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</si>
  <si>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</si>
  <si>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</si>
  <si>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</si>
  <si>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</si>
  <si>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</si>
  <si>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</si>
  <si>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</si>
  <si>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</si>
  <si>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</si>
  <si>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</si>
  <si>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</si>
  <si>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</si>
  <si>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</si>
  <si>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</si>
  <si>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</si>
  <si>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</si>
  <si>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</si>
  <si>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</si>
  <si>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</si>
  <si>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</si>
  <si>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</si>
  <si>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</si>
  <si>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</si>
  <si>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</si>
  <si>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</si>
  <si>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</si>
  <si>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</si>
  <si>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</si>
  <si>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</si>
  <si>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</si>
  <si>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</si>
  <si>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</si>
  <si>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</si>
  <si>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</si>
  <si>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</si>
  <si>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</si>
  <si>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</si>
  <si>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</si>
  <si>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</si>
  <si>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</si>
  <si>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</si>
  <si>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</si>
  <si>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</si>
  <si>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</si>
  <si>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</si>
  <si>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</si>
  <si>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</si>
  <si>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</si>
  <si>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</si>
  <si>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</si>
  <si>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</si>
  <si>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</si>
  <si>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</si>
  <si>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</si>
  <si>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</si>
  <si>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</si>
  <si>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</si>
  <si>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</si>
  <si>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</si>
  <si>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</si>
  <si>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</si>
  <si>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</si>
  <si>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</si>
  <si>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</si>
  <si>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</si>
  <si>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</si>
  <si>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</si>
  <si>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</si>
  <si>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</si>
  <si>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</si>
  <si>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</si>
  <si>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</si>
  <si>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</si>
  <si>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</si>
  <si>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</si>
  <si>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</si>
  <si>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</si>
  <si>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</si>
  <si>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</si>
  <si>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</si>
  <si>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</si>
  <si>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</si>
  <si>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</si>
  <si>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</si>
  <si>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</si>
  <si>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</si>
  <si>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</si>
  <si>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</si>
  <si>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</si>
  <si>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</si>
  <si>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</si>
  <si>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</si>
  <si>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</si>
  <si>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</si>
  <si>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</si>
  <si>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</si>
  <si>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</si>
  <si>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</si>
  <si>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</si>
  <si>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</si>
  <si>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</si>
  <si>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</si>
  <si>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</si>
  <si>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</si>
  <si>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</si>
  <si>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</si>
  <si>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</si>
  <si>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</si>
  <si>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</si>
  <si>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</si>
  <si>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</si>
  <si>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</si>
  <si>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</si>
  <si>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</si>
  <si>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</si>
  <si>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</si>
  <si>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</si>
  <si>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</si>
  <si>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</si>
  <si>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</si>
  <si>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</si>
  <si>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</si>
  <si>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</si>
  <si>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</si>
  <si>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</si>
  <si>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</si>
  <si>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</si>
  <si>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</si>
  <si>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</si>
  <si>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</si>
  <si>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</si>
  <si>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</si>
  <si>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</si>
  <si>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</si>
  <si>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</si>
  <si>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</si>
  <si>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</si>
  <si>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</si>
  <si>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</si>
  <si>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</si>
  <si>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</si>
  <si>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</si>
  <si>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</si>
  <si>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</si>
  <si>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</si>
  <si>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</si>
  <si>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</si>
  <si>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</si>
  <si>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</si>
  <si>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</si>
  <si>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</si>
  <si>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</si>
  <si>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</si>
  <si>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</si>
  <si>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</si>
  <si>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SREDNJA STRUKOVNA ŠKOLA  ŠIBENIK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</si>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</sst>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9">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311010.45999999996</v>
      </c>
      <c r="D2" s="7">
        <f>'PR-RAS'!E6</f>
        <v>337796.07</v>
      </c>
      <c r="E2" s="7">
        <v>0</v>
      </c>
      <c r="F2" s="7">
        <v>0</v>
      </c>
      <c r="G2" s="8">
        <f t="shared" ref="G2:G274" si="0">(B2/1000)*(C2*1+D2*2)</f>
        <v>986.60260000000005</v>
      </c>
      <c r="H2" s="8">
        <f t="shared" ref="H2:H274" si="1">ABS(C2-ROUND(C2,0))+ABS(D2-ROUND(D2,0))</f>
        <v>0.52999999996973202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284094.39</v>
      </c>
      <c r="D45" s="2">
        <f>'PR-RAS'!E49</f>
        <v>307791.51</v>
      </c>
      <c r="E45" s="2">
        <v>0</v>
      </c>
      <c r="F45" s="2">
        <v>0</v>
      </c>
      <c r="G45" s="3">
        <f t="shared" si="0"/>
        <v>39585.806039999996</v>
      </c>
      <c r="H45" s="3">
        <f t="shared" si="1"/>
        <v>0.88000000000465661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284094.39</v>
      </c>
      <c r="D64" s="2">
        <f>'PR-RAS'!E68</f>
        <v>307791.51</v>
      </c>
      <c r="E64" s="2">
        <v>0</v>
      </c>
      <c r="F64" s="2">
        <v>0</v>
      </c>
      <c r="G64" s="3">
        <f t="shared" si="0"/>
        <v>56679.676830000004</v>
      </c>
      <c r="H64" s="3">
        <f t="shared" si="1"/>
        <v>0.88000000000465661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284094.39</v>
      </c>
      <c r="D65" s="2">
        <f>'PR-RAS'!E69</f>
        <v>307791.51</v>
      </c>
      <c r="E65" s="2">
        <v>0</v>
      </c>
      <c r="F65" s="2">
        <v>0</v>
      </c>
      <c r="G65" s="3">
        <f t="shared" si="0"/>
        <v>57579.354240000001</v>
      </c>
      <c r="H65" s="3">
        <f t="shared" si="1"/>
        <v>0.88000000000465661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1678</v>
      </c>
      <c r="D102" s="2">
        <f>'PR-RAS'!E106</f>
        <v>2065</v>
      </c>
      <c r="E102" s="2">
        <v>0</v>
      </c>
      <c r="F102" s="2">
        <v>0</v>
      </c>
      <c r="G102" s="3">
        <f t="shared" si="0"/>
        <v>586.60800000000006</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1678</v>
      </c>
      <c r="D108" s="2">
        <f>'PR-RAS'!E112</f>
        <v>2065</v>
      </c>
      <c r="E108" s="2">
        <v>0</v>
      </c>
      <c r="F108" s="2">
        <v>0</v>
      </c>
      <c r="G108" s="3">
        <f t="shared" si="0"/>
        <v>621.45600000000002</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1678</v>
      </c>
      <c r="D113" s="2">
        <f>'PR-RAS'!E117</f>
        <v>2065</v>
      </c>
      <c r="E113" s="2">
        <v>0</v>
      </c>
      <c r="F113" s="2">
        <v>0</v>
      </c>
      <c r="G113" s="3">
        <f t="shared" si="0"/>
        <v>650.49599999999998</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6821.72</v>
      </c>
      <c r="D121" s="2">
        <f>'PR-RAS'!E125</f>
        <v>1212</v>
      </c>
      <c r="E121" s="2">
        <v>0</v>
      </c>
      <c r="F121" s="2">
        <v>0</v>
      </c>
      <c r="G121" s="3">
        <f t="shared" si="0"/>
        <v>1109.4864</v>
      </c>
      <c r="H121" s="3">
        <f t="shared" si="1"/>
        <v>0.27999999999974534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909</v>
      </c>
      <c r="D122" s="2">
        <f>'PR-RAS'!E126</f>
        <v>1062</v>
      </c>
      <c r="E122" s="2">
        <v>0</v>
      </c>
      <c r="F122" s="2">
        <v>0</v>
      </c>
      <c r="G122" s="3">
        <f t="shared" si="0"/>
        <v>366.99299999999999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909</v>
      </c>
      <c r="D124" s="2">
        <f>'PR-RAS'!E128</f>
        <v>1062</v>
      </c>
      <c r="E124" s="2">
        <v>0</v>
      </c>
      <c r="F124" s="2">
        <v>0</v>
      </c>
      <c r="G124" s="3">
        <f t="shared" si="0"/>
        <v>373.05899999999997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5912.72</v>
      </c>
      <c r="D125" s="2">
        <f>'PR-RAS'!E129</f>
        <v>150</v>
      </c>
      <c r="E125" s="2">
        <v>0</v>
      </c>
      <c r="F125" s="2">
        <v>0</v>
      </c>
      <c r="G125" s="3">
        <f t="shared" si="0"/>
        <v>770.37728000000004</v>
      </c>
      <c r="H125" s="3">
        <f t="shared" si="1"/>
        <v>0.27999999999974534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5912.72</v>
      </c>
      <c r="D126" s="2">
        <f>'PR-RAS'!E130</f>
        <v>150</v>
      </c>
      <c r="E126" s="2">
        <v>0</v>
      </c>
      <c r="F126" s="2">
        <v>0</v>
      </c>
      <c r="G126" s="3">
        <f t="shared" si="0"/>
        <v>776.59</v>
      </c>
      <c r="H126" s="3">
        <f t="shared" si="1"/>
        <v>0.27999999999974534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18416.349999999999</v>
      </c>
      <c r="D130" s="2">
        <f>'PR-RAS'!E134</f>
        <v>26727.56</v>
      </c>
      <c r="E130" s="2">
        <v>0</v>
      </c>
      <c r="F130" s="2">
        <v>0</v>
      </c>
      <c r="G130" s="3">
        <f t="shared" si="0"/>
        <v>9271.4196300000003</v>
      </c>
      <c r="H130" s="3">
        <f t="shared" si="1"/>
        <v>0.78999999999723514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18416.349999999999</v>
      </c>
      <c r="D131" s="2">
        <f>'PR-RAS'!E135</f>
        <v>26727.56</v>
      </c>
      <c r="E131" s="2">
        <v>0</v>
      </c>
      <c r="F131" s="2">
        <v>0</v>
      </c>
      <c r="G131" s="3">
        <f t="shared" si="0"/>
        <v>9343.2911000000004</v>
      </c>
      <c r="H131" s="3">
        <f t="shared" si="1"/>
        <v>0.78999999999723514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18314.71</v>
      </c>
      <c r="D132" s="2">
        <f>'PR-RAS'!E136</f>
        <v>26727.56</v>
      </c>
      <c r="E132" s="2">
        <v>0</v>
      </c>
      <c r="F132" s="2">
        <v>0</v>
      </c>
      <c r="G132" s="3">
        <f t="shared" si="0"/>
        <v>9401.8477300000013</v>
      </c>
      <c r="H132" s="3">
        <f t="shared" si="1"/>
        <v>0.72999999999956344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101.64</v>
      </c>
      <c r="D133" s="2">
        <f>'PR-RAS'!E137</f>
        <v>0</v>
      </c>
      <c r="E133" s="2">
        <v>0</v>
      </c>
      <c r="F133" s="2">
        <v>0</v>
      </c>
      <c r="G133" s="3">
        <f t="shared" si="0"/>
        <v>13.41648</v>
      </c>
      <c r="H133" s="3">
        <f t="shared" si="1"/>
        <v>0.35999999999999943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407985.05999999994</v>
      </c>
      <c r="D148" s="2">
        <f>'PR-RAS'!E152</f>
        <v>341111.76</v>
      </c>
      <c r="E148" s="2">
        <v>0</v>
      </c>
      <c r="F148" s="2">
        <v>0</v>
      </c>
      <c r="G148" s="3">
        <f t="shared" si="0"/>
        <v>160260.66125999999</v>
      </c>
      <c r="H148" s="3">
        <f t="shared" si="1"/>
        <v>0.29999999993015081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384523.89999999997</v>
      </c>
      <c r="D149" s="2">
        <f>'PR-RAS'!E153</f>
        <v>318395.25</v>
      </c>
      <c r="E149" s="2">
        <v>0</v>
      </c>
      <c r="F149" s="2">
        <v>0</v>
      </c>
      <c r="G149" s="3">
        <f t="shared" si="0"/>
        <v>151154.53119999997</v>
      </c>
      <c r="H149" s="3">
        <f t="shared" si="1"/>
        <v>0.3500000000349246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330063.35999999999</v>
      </c>
      <c r="D150" s="2">
        <f>'PR-RAS'!E154</f>
        <v>268594.32</v>
      </c>
      <c r="E150" s="2">
        <v>0</v>
      </c>
      <c r="F150" s="2">
        <v>0</v>
      </c>
      <c r="G150" s="3">
        <f t="shared" si="0"/>
        <v>129220.548</v>
      </c>
      <c r="H150" s="3">
        <f t="shared" si="1"/>
        <v>0.67999999999301508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330063.35999999999</v>
      </c>
      <c r="D151" s="2">
        <f>'PR-RAS'!E155</f>
        <v>268594.32</v>
      </c>
      <c r="E151" s="2">
        <v>0</v>
      </c>
      <c r="F151" s="2">
        <v>0</v>
      </c>
      <c r="G151" s="3">
        <f t="shared" si="0"/>
        <v>130087.79999999999</v>
      </c>
      <c r="H151" s="3">
        <f t="shared" si="1"/>
        <v>0.67999999999301508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5482.88</v>
      </c>
      <c r="E155" s="2">
        <v>0</v>
      </c>
      <c r="F155" s="2">
        <v>0</v>
      </c>
      <c r="G155" s="3">
        <f t="shared" si="0"/>
        <v>1688.72704</v>
      </c>
      <c r="H155" s="3">
        <f t="shared" si="1"/>
        <v>0.11999999999989086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54460.54</v>
      </c>
      <c r="D156" s="2">
        <f>'PR-RAS'!E160</f>
        <v>44318.05</v>
      </c>
      <c r="E156" s="2">
        <v>0</v>
      </c>
      <c r="F156" s="2">
        <v>0</v>
      </c>
      <c r="G156" s="3">
        <f t="shared" si="0"/>
        <v>22179.979200000002</v>
      </c>
      <c r="H156" s="3">
        <f t="shared" si="1"/>
        <v>0.51000000000203727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54460.54</v>
      </c>
      <c r="D158" s="2">
        <f>'PR-RAS'!E162</f>
        <v>44318.05</v>
      </c>
      <c r="E158" s="2">
        <v>0</v>
      </c>
      <c r="F158" s="2">
        <v>0</v>
      </c>
      <c r="G158" s="3">
        <f t="shared" si="0"/>
        <v>22466.172480000001</v>
      </c>
      <c r="H158" s="3">
        <f t="shared" si="1"/>
        <v>0.51000000000203727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23461.16</v>
      </c>
      <c r="D160" s="2">
        <f>'PR-RAS'!E164</f>
        <v>22716.510000000002</v>
      </c>
      <c r="E160" s="2">
        <v>0</v>
      </c>
      <c r="F160" s="2">
        <v>0</v>
      </c>
      <c r="G160" s="3">
        <f t="shared" si="0"/>
        <v>10954.174620000002</v>
      </c>
      <c r="H160" s="3">
        <f t="shared" si="1"/>
        <v>0.64999999999781721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3035.11</v>
      </c>
      <c r="D161" s="2">
        <f>'PR-RAS'!E165</f>
        <v>5495.75</v>
      </c>
      <c r="E161" s="2">
        <v>0</v>
      </c>
      <c r="F161" s="2">
        <v>0</v>
      </c>
      <c r="G161" s="3">
        <f t="shared" si="0"/>
        <v>2244.2576000000004</v>
      </c>
      <c r="H161" s="3">
        <f t="shared" si="1"/>
        <v>0.36000000000012733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930.36</v>
      </c>
      <c r="D162" s="2">
        <f>'PR-RAS'!E166</f>
        <v>1515.6</v>
      </c>
      <c r="E162" s="2">
        <v>0</v>
      </c>
      <c r="F162" s="2">
        <v>0</v>
      </c>
      <c r="G162" s="3">
        <f t="shared" si="0"/>
        <v>637.81115999999997</v>
      </c>
      <c r="H162" s="3">
        <f t="shared" si="1"/>
        <v>0.76000000000010459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2054.75</v>
      </c>
      <c r="D163" s="2">
        <f>'PR-RAS'!E167</f>
        <v>3910.61</v>
      </c>
      <c r="E163" s="2">
        <v>0</v>
      </c>
      <c r="F163" s="2">
        <v>0</v>
      </c>
      <c r="G163" s="3">
        <f t="shared" si="0"/>
        <v>1599.9071400000003</v>
      </c>
      <c r="H163" s="3">
        <f t="shared" si="1"/>
        <v>0.63999999999987267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50</v>
      </c>
      <c r="D164" s="2">
        <f>'PR-RAS'!E168</f>
        <v>69.540000000000006</v>
      </c>
      <c r="E164" s="2">
        <v>0</v>
      </c>
      <c r="F164" s="2">
        <v>0</v>
      </c>
      <c r="G164" s="3">
        <f t="shared" si="0"/>
        <v>30.820040000000002</v>
      </c>
      <c r="H164" s="3">
        <f t="shared" si="1"/>
        <v>0.45999999999999375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5702.9400000000005</v>
      </c>
      <c r="D166" s="2">
        <f>'PR-RAS'!E170</f>
        <v>8234.73</v>
      </c>
      <c r="E166" s="2">
        <v>0</v>
      </c>
      <c r="F166" s="2">
        <v>0</v>
      </c>
      <c r="G166" s="3">
        <f t="shared" si="0"/>
        <v>3658.4460000000004</v>
      </c>
      <c r="H166" s="3">
        <f t="shared" si="1"/>
        <v>0.32999999999992724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962.98</v>
      </c>
      <c r="D167" s="2">
        <f>'PR-RAS'!E171</f>
        <v>872.16</v>
      </c>
      <c r="E167" s="2">
        <v>0</v>
      </c>
      <c r="F167" s="2">
        <v>0</v>
      </c>
      <c r="G167" s="3">
        <f t="shared" si="0"/>
        <v>449.41180000000003</v>
      </c>
      <c r="H167" s="3">
        <f t="shared" si="1"/>
        <v>0.17999999999994998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1687.28</v>
      </c>
      <c r="D168" s="2">
        <f>'PR-RAS'!E172</f>
        <v>3009.46</v>
      </c>
      <c r="E168" s="2">
        <v>0</v>
      </c>
      <c r="F168" s="2">
        <v>0</v>
      </c>
      <c r="G168" s="3">
        <f t="shared" si="0"/>
        <v>1286.9354000000001</v>
      </c>
      <c r="H168" s="3">
        <f t="shared" si="1"/>
        <v>0.74000000000000909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1285.26</v>
      </c>
      <c r="D170" s="2">
        <f>'PR-RAS'!E174</f>
        <v>2748.05</v>
      </c>
      <c r="E170" s="2">
        <v>0</v>
      </c>
      <c r="F170" s="2">
        <v>0</v>
      </c>
      <c r="G170" s="3">
        <f t="shared" si="0"/>
        <v>1146.0498400000001</v>
      </c>
      <c r="H170" s="3">
        <f t="shared" si="1"/>
        <v>0.3100000000001728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1767.42</v>
      </c>
      <c r="D171" s="2">
        <f>'PR-RAS'!E175</f>
        <v>1605.06</v>
      </c>
      <c r="E171" s="2">
        <v>0</v>
      </c>
      <c r="F171" s="2">
        <v>0</v>
      </c>
      <c r="G171" s="3">
        <f t="shared" si="0"/>
        <v>846.18180000000007</v>
      </c>
      <c r="H171" s="3">
        <f t="shared" si="1"/>
        <v>0.48000000000001819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4746.1500000000005</v>
      </c>
      <c r="D174" s="2">
        <f>'PR-RAS'!E178</f>
        <v>6529.6</v>
      </c>
      <c r="E174" s="2">
        <v>0</v>
      </c>
      <c r="F174" s="2">
        <v>0</v>
      </c>
      <c r="G174" s="3">
        <f t="shared" si="0"/>
        <v>3080.32555</v>
      </c>
      <c r="H174" s="3">
        <f t="shared" si="1"/>
        <v>0.5500000000001819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502.73</v>
      </c>
      <c r="D175" s="2">
        <f>'PR-RAS'!E179</f>
        <v>2402.44</v>
      </c>
      <c r="E175" s="2">
        <v>0</v>
      </c>
      <c r="F175" s="2">
        <v>0</v>
      </c>
      <c r="G175" s="3">
        <f t="shared" si="0"/>
        <v>923.52413999999999</v>
      </c>
      <c r="H175" s="3">
        <f t="shared" si="1"/>
        <v>0.71000000000003638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991.45</v>
      </c>
      <c r="D176" s="2">
        <f>'PR-RAS'!E180</f>
        <v>675.05</v>
      </c>
      <c r="E176" s="2">
        <v>0</v>
      </c>
      <c r="F176" s="2">
        <v>0</v>
      </c>
      <c r="G176" s="3">
        <f t="shared" si="0"/>
        <v>409.77125000000001</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1487.63</v>
      </c>
      <c r="D178" s="2">
        <f>'PR-RAS'!E182</f>
        <v>1691.26</v>
      </c>
      <c r="E178" s="2">
        <v>0</v>
      </c>
      <c r="F178" s="2">
        <v>0</v>
      </c>
      <c r="G178" s="3">
        <f t="shared" si="0"/>
        <v>862.01654999999994</v>
      </c>
      <c r="H178" s="3">
        <f t="shared" si="1"/>
        <v>0.62999999999988177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341.31</v>
      </c>
      <c r="D179" s="2">
        <f>'PR-RAS'!E183</f>
        <v>420.67</v>
      </c>
      <c r="E179" s="2">
        <v>0</v>
      </c>
      <c r="F179" s="2">
        <v>0</v>
      </c>
      <c r="G179" s="3">
        <f t="shared" si="0"/>
        <v>210.51170000000002</v>
      </c>
      <c r="H179" s="3">
        <f t="shared" si="1"/>
        <v>0.63999999999998636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200</v>
      </c>
      <c r="D180" s="2">
        <f>'PR-RAS'!E184</f>
        <v>0</v>
      </c>
      <c r="E180" s="2">
        <v>0</v>
      </c>
      <c r="F180" s="2">
        <v>0</v>
      </c>
      <c r="G180" s="3">
        <f t="shared" si="0"/>
        <v>35.799999999999997</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123.17</v>
      </c>
      <c r="E181" s="2">
        <v>0</v>
      </c>
      <c r="F181" s="2">
        <v>0</v>
      </c>
      <c r="G181" s="3">
        <f t="shared" si="0"/>
        <v>44.341200000000001</v>
      </c>
      <c r="H181" s="3">
        <f t="shared" si="1"/>
        <v>0.17000000000000171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613.42999999999995</v>
      </c>
      <c r="D182" s="2">
        <f>'PR-RAS'!E186</f>
        <v>656.33</v>
      </c>
      <c r="E182" s="2">
        <v>0</v>
      </c>
      <c r="F182" s="2">
        <v>0</v>
      </c>
      <c r="G182" s="3">
        <f t="shared" si="0"/>
        <v>348.62229000000002</v>
      </c>
      <c r="H182" s="3">
        <f t="shared" si="1"/>
        <v>0.75999999999999091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609.6</v>
      </c>
      <c r="D183" s="2">
        <f>'PR-RAS'!E187</f>
        <v>560.67999999999995</v>
      </c>
      <c r="E183" s="2">
        <v>0</v>
      </c>
      <c r="F183" s="2">
        <v>0</v>
      </c>
      <c r="G183" s="3">
        <f t="shared" si="0"/>
        <v>315.03471999999999</v>
      </c>
      <c r="H183" s="3">
        <f t="shared" si="1"/>
        <v>0.72000000000002728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9976.9599999999991</v>
      </c>
      <c r="D190" s="2">
        <f>'PR-RAS'!E194</f>
        <v>2456.4299999999998</v>
      </c>
      <c r="E190" s="2">
        <v>0</v>
      </c>
      <c r="F190" s="2">
        <v>0</v>
      </c>
      <c r="G190" s="3">
        <f t="shared" si="0"/>
        <v>2814.17598</v>
      </c>
      <c r="H190" s="3">
        <f t="shared" si="1"/>
        <v>0.47000000000070941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5710.66</v>
      </c>
      <c r="D193" s="2">
        <f>'PR-RAS'!E197</f>
        <v>70.569999999999993</v>
      </c>
      <c r="E193" s="2">
        <v>0</v>
      </c>
      <c r="F193" s="2">
        <v>0</v>
      </c>
      <c r="G193" s="3">
        <f t="shared" si="0"/>
        <v>1123.5456000000001</v>
      </c>
      <c r="H193" s="3">
        <f t="shared" si="1"/>
        <v>0.77000000000015234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1500</v>
      </c>
      <c r="D195" s="2">
        <f>'PR-RAS'!E199</f>
        <v>840</v>
      </c>
      <c r="E195" s="2">
        <v>0</v>
      </c>
      <c r="F195" s="2">
        <v>0</v>
      </c>
      <c r="G195" s="3">
        <f t="shared" si="0"/>
        <v>616.92000000000007</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2766.3</v>
      </c>
      <c r="D197" s="2">
        <f>'PR-RAS'!E201</f>
        <v>1545.86</v>
      </c>
      <c r="E197" s="2">
        <v>0</v>
      </c>
      <c r="F197" s="2">
        <v>0</v>
      </c>
      <c r="G197" s="3">
        <f t="shared" si="0"/>
        <v>1148.1719200000002</v>
      </c>
      <c r="H197" s="3">
        <f t="shared" si="1"/>
        <v>0.44000000000028194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407985.05999999994</v>
      </c>
      <c r="D295" s="2">
        <f>'PR-RAS'!E299</f>
        <v>341111.76</v>
      </c>
      <c r="E295" s="2">
        <v>0</v>
      </c>
      <c r="F295" s="2">
        <v>0</v>
      </c>
      <c r="G295" s="3">
        <f t="shared" si="12"/>
        <v>320521.32251999999</v>
      </c>
      <c r="H295" s="3">
        <f t="shared" si="13"/>
        <v>0.29999999993015081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96974.599999999977</v>
      </c>
      <c r="D297" s="2">
        <f>'PR-RAS'!E301</f>
        <v>3315.6900000000023</v>
      </c>
      <c r="E297" s="2">
        <v>0</v>
      </c>
      <c r="F297" s="2">
        <v>0</v>
      </c>
      <c r="G297" s="3">
        <f t="shared" si="12"/>
        <v>30667.370079999993</v>
      </c>
      <c r="H297" s="3">
        <f t="shared" si="13"/>
        <v>0.71000000002095476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14389.55</v>
      </c>
      <c r="D298" s="2">
        <f>'PR-RAS'!E302</f>
        <v>0</v>
      </c>
      <c r="E298" s="2">
        <v>0</v>
      </c>
      <c r="F298" s="2">
        <v>0</v>
      </c>
      <c r="G298" s="3">
        <f t="shared" si="12"/>
        <v>4273.6963499999993</v>
      </c>
      <c r="H298" s="3">
        <f t="shared" si="13"/>
        <v>0.4500000000007276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84450.74</v>
      </c>
      <c r="E299" s="2">
        <v>0</v>
      </c>
      <c r="F299" s="2">
        <v>0</v>
      </c>
      <c r="G299" s="3">
        <f t="shared" si="12"/>
        <v>50332.641040000002</v>
      </c>
      <c r="H299" s="3">
        <f t="shared" si="13"/>
        <v>0.25999999999476131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96960.69</v>
      </c>
      <c r="D300" s="2">
        <f>'PR-RAS'!E304</f>
        <v>111349.07</v>
      </c>
      <c r="E300" s="2">
        <v>0</v>
      </c>
      <c r="F300" s="2">
        <v>0</v>
      </c>
      <c r="G300" s="3">
        <f t="shared" si="12"/>
        <v>95577.990170000005</v>
      </c>
      <c r="H300" s="3">
        <f t="shared" si="13"/>
        <v>0.38000000000465661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904.88</v>
      </c>
      <c r="D301" s="2">
        <f>'PR-RAS'!E305</f>
        <v>894.88</v>
      </c>
      <c r="E301" s="2">
        <v>0</v>
      </c>
      <c r="F301" s="2">
        <v>0</v>
      </c>
      <c r="G301" s="3">
        <f t="shared" si="12"/>
        <v>808.39199999999994</v>
      </c>
      <c r="H301" s="3">
        <f t="shared" si="13"/>
        <v>0.24000000000000909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311010.45999999996</v>
      </c>
      <c r="D417" s="2">
        <f>'PR-RAS'!E422</f>
        <v>337796.07</v>
      </c>
      <c r="E417" s="2">
        <v>0</v>
      </c>
      <c r="F417" s="2">
        <v>0</v>
      </c>
      <c r="G417" s="3">
        <f t="shared" si="12"/>
        <v>410426.68159999995</v>
      </c>
      <c r="H417" s="3">
        <f t="shared" si="13"/>
        <v>0.52999999996973202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407985.05999999994</v>
      </c>
      <c r="D418" s="2">
        <f>'PR-RAS'!E423</f>
        <v>341111.76</v>
      </c>
      <c r="E418" s="2">
        <v>0</v>
      </c>
      <c r="F418" s="2">
        <v>0</v>
      </c>
      <c r="G418" s="3">
        <f t="shared" si="12"/>
        <v>454616.97785999998</v>
      </c>
      <c r="H418" s="3">
        <f t="shared" si="13"/>
        <v>0.29999999993015081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96974.599999999977</v>
      </c>
      <c r="D420" s="2">
        <f>'PR-RAS'!E425</f>
        <v>3315.6900000000023</v>
      </c>
      <c r="E420" s="2">
        <v>0</v>
      </c>
      <c r="F420" s="2">
        <v>0</v>
      </c>
      <c r="G420" s="3">
        <f t="shared" si="12"/>
        <v>43410.90561999999</v>
      </c>
      <c r="H420" s="3">
        <f t="shared" si="13"/>
        <v>0.71000000002095476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14389.55</v>
      </c>
      <c r="D421" s="2">
        <f>'PR-RAS'!E426</f>
        <v>0</v>
      </c>
      <c r="E421" s="2">
        <v>0</v>
      </c>
      <c r="F421" s="2">
        <v>0</v>
      </c>
      <c r="G421" s="3">
        <f t="shared" si="12"/>
        <v>6043.6109999999999</v>
      </c>
      <c r="H421" s="3">
        <f t="shared" si="13"/>
        <v>0.4500000000007276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84450.74</v>
      </c>
      <c r="E422" s="2">
        <v>0</v>
      </c>
      <c r="F422" s="2">
        <v>0</v>
      </c>
      <c r="G422" s="3">
        <f t="shared" si="12"/>
        <v>71107.523079999999</v>
      </c>
      <c r="H422" s="3">
        <f t="shared" si="13"/>
        <v>0.25999999999476131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96960.69</v>
      </c>
      <c r="D423" s="2">
        <f>'PR-RAS'!E428</f>
        <v>111349.07</v>
      </c>
      <c r="E423" s="2">
        <v>0</v>
      </c>
      <c r="F423" s="2">
        <v>0</v>
      </c>
      <c r="G423" s="3">
        <f t="shared" si="12"/>
        <v>134896.02626000001</v>
      </c>
      <c r="H423" s="3">
        <f t="shared" si="13"/>
        <v>0.38000000000465661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311010.45999999996</v>
      </c>
      <c r="D637" s="2">
        <f>'PR-RAS'!E643</f>
        <v>337796.07</v>
      </c>
      <c r="E637" s="2">
        <v>0</v>
      </c>
      <c r="F637" s="2">
        <v>0</v>
      </c>
      <c r="G637" s="3">
        <f t="shared" si="14"/>
        <v>627479.25359999994</v>
      </c>
      <c r="H637" s="3">
        <f t="shared" si="15"/>
        <v>0.52999999996973202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407985.05999999994</v>
      </c>
      <c r="D638" s="2">
        <f>'PR-RAS'!E644</f>
        <v>341111.76</v>
      </c>
      <c r="E638" s="2">
        <v>0</v>
      </c>
      <c r="F638" s="2">
        <v>0</v>
      </c>
      <c r="G638" s="3">
        <f t="shared" si="14"/>
        <v>694462.86546</v>
      </c>
      <c r="H638" s="3">
        <f t="shared" si="15"/>
        <v>0.29999999993015081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96974.599999999977</v>
      </c>
      <c r="D640" s="2">
        <f>'PR-RAS'!E646</f>
        <v>3315.6900000000023</v>
      </c>
      <c r="E640" s="2">
        <v>0</v>
      </c>
      <c r="F640" s="2">
        <v>0</v>
      </c>
      <c r="G640" s="3">
        <f t="shared" si="14"/>
        <v>66204.221219999992</v>
      </c>
      <c r="H640" s="3">
        <f t="shared" si="15"/>
        <v>0.71000000002095476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14389.55</v>
      </c>
      <c r="D641" s="2">
        <f>'PR-RAS'!E647</f>
        <v>0</v>
      </c>
      <c r="E641" s="2">
        <v>0</v>
      </c>
      <c r="F641" s="2">
        <v>0</v>
      </c>
      <c r="G641" s="3">
        <f t="shared" si="14"/>
        <v>9209.3119999999999</v>
      </c>
      <c r="H641" s="3">
        <f t="shared" si="15"/>
        <v>0.4500000000007276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84450.74</v>
      </c>
      <c r="E642" s="2">
        <v>0</v>
      </c>
      <c r="F642" s="2">
        <v>0</v>
      </c>
      <c r="G642" s="3">
        <f t="shared" si="14"/>
        <v>108265.84868000001</v>
      </c>
      <c r="H642" s="3">
        <f t="shared" si="15"/>
        <v>0.25999999999476131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82585.049999999974</v>
      </c>
      <c r="D644" s="2">
        <f>'PR-RAS'!E650</f>
        <v>87766.430000000008</v>
      </c>
      <c r="E644" s="2">
        <v>0</v>
      </c>
      <c r="F644" s="2">
        <v>0</v>
      </c>
      <c r="G644" s="3">
        <f t="shared" si="14"/>
        <v>165969.81612999999</v>
      </c>
      <c r="H644" s="3">
        <f t="shared" si="15"/>
        <v>0.47999999998137355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7740.72</v>
      </c>
      <c r="D647" s="2">
        <f>'PR-RAS'!E654</f>
        <v>3434</v>
      </c>
      <c r="E647" s="2">
        <v>0</v>
      </c>
      <c r="F647" s="2">
        <v>0</v>
      </c>
      <c r="G647" s="3">
        <f t="shared" si="14"/>
        <v>9437.2331200000008</v>
      </c>
      <c r="H647" s="3">
        <f t="shared" si="15"/>
        <v>0.27999999999974534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7740.72</v>
      </c>
      <c r="D648" s="2">
        <f>'PR-RAS'!E655</f>
        <v>3434</v>
      </c>
      <c r="E648" s="2">
        <v>0</v>
      </c>
      <c r="F648" s="2">
        <v>0</v>
      </c>
      <c r="G648" s="3">
        <f t="shared" si="14"/>
        <v>9451.841840000001</v>
      </c>
      <c r="H648" s="3">
        <f t="shared" si="15"/>
        <v>0.27999999999974534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54</v>
      </c>
      <c r="E651" s="2">
        <v>0</v>
      </c>
      <c r="F651" s="2">
        <v>0</v>
      </c>
      <c r="G651" s="3">
        <f t="shared" si="14"/>
        <v>104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40</v>
      </c>
      <c r="D653" s="2">
        <f>'PR-RAS'!E660</f>
        <v>40</v>
      </c>
      <c r="E653" s="2">
        <v>0</v>
      </c>
      <c r="F653" s="2">
        <v>0</v>
      </c>
      <c r="G653" s="3">
        <f t="shared" si="14"/>
        <v>78.240000000000009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284094.39</v>
      </c>
      <c r="D676" s="2">
        <f>'PR-RAS'!E683</f>
        <v>307541.51</v>
      </c>
      <c r="E676" s="2">
        <v>0</v>
      </c>
      <c r="F676" s="2">
        <v>0</v>
      </c>
      <c r="G676" s="3">
        <f t="shared" si="14"/>
        <v>606944.75175000005</v>
      </c>
      <c r="H676" s="3">
        <f t="shared" si="15"/>
        <v>0.88000000000465661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250</v>
      </c>
      <c r="E677" s="2">
        <v>0</v>
      </c>
      <c r="F677" s="2">
        <v>0</v>
      </c>
      <c r="G677" s="3">
        <f t="shared" si="14"/>
        <v>338</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1678</v>
      </c>
      <c r="D717" s="2">
        <f>'PR-RAS'!E724</f>
        <v>2065</v>
      </c>
      <c r="E717" s="2">
        <v>0</v>
      </c>
      <c r="F717" s="2">
        <v>0</v>
      </c>
      <c r="G717" s="3">
        <f t="shared" si="14"/>
        <v>4158.5280000000002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882.88</v>
      </c>
      <c r="E726" s="2">
        <v>0</v>
      </c>
      <c r="F726" s="2">
        <v>0</v>
      </c>
      <c r="G726" s="3">
        <f t="shared" si="14"/>
        <v>1280.1759999999999</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2054.75</v>
      </c>
      <c r="D727" s="2">
        <f>'PR-RAS'!E734</f>
        <v>3910.61</v>
      </c>
      <c r="E727" s="2">
        <v>0</v>
      </c>
      <c r="F727" s="2">
        <v>0</v>
      </c>
      <c r="G727" s="3">
        <f t="shared" si="14"/>
        <v>7169.9542200000005</v>
      </c>
      <c r="H727" s="3">
        <f t="shared" si="15"/>
        <v>0.63999999999987267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200</v>
      </c>
      <c r="D729" s="2">
        <f>'PR-RAS'!E736</f>
        <v>0</v>
      </c>
      <c r="E729" s="2">
        <v>0</v>
      </c>
      <c r="F729" s="2">
        <v>0</v>
      </c>
      <c r="G729" s="3">
        <f t="shared" si="14"/>
        <v>145.6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123.17</v>
      </c>
      <c r="E731" s="2">
        <v>0</v>
      </c>
      <c r="F731" s="2">
        <v>0</v>
      </c>
      <c r="G731" s="3">
        <f t="shared" si="14"/>
        <v>179.82820000000001</v>
      </c>
      <c r="H731" s="3">
        <f t="shared" si="15"/>
        <v>0.17000000000000171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840</v>
      </c>
      <c r="E737" s="2">
        <v>0</v>
      </c>
      <c r="F737" s="2">
        <v>0</v>
      </c>
      <c r="G737" s="3">
        <f t="shared" si="28"/>
        <v>1236.48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3" t="s">
        <v>2019</v>
      </c>
      <c r="B1" s="413"/>
      <c r="C1" s="413"/>
    </row>
    <row r="2" spans="1:16" ht="33" customHeight="1" x14ac:dyDescent="0.2">
      <c r="A2" s="414" t="s">
        <v>2020</v>
      </c>
      <c r="B2" s="415"/>
      <c r="C2" s="405"/>
      <c r="D2" s="5"/>
      <c r="E2" s="5"/>
      <c r="F2" s="5"/>
      <c r="G2" s="5"/>
      <c r="H2" s="5"/>
      <c r="I2" s="5"/>
      <c r="J2" s="5"/>
      <c r="K2" s="5"/>
      <c r="L2" s="5"/>
      <c r="M2" s="5"/>
      <c r="N2" s="5"/>
      <c r="O2" s="5"/>
      <c r="P2" s="5"/>
    </row>
    <row r="3" spans="1:16" ht="18.75" customHeight="1" x14ac:dyDescent="0.2">
      <c r="A3" s="222" t="s">
        <v>2021</v>
      </c>
      <c r="B3" s="416" t="s">
        <v>2022</v>
      </c>
      <c r="C3" s="405"/>
      <c r="D3" s="5"/>
      <c r="E3" s="5"/>
      <c r="F3" s="5"/>
      <c r="G3" s="5"/>
      <c r="H3" s="5"/>
      <c r="I3" s="5"/>
      <c r="J3" s="5"/>
      <c r="K3" s="5"/>
      <c r="L3" s="5"/>
      <c r="M3" s="5"/>
      <c r="N3" s="5"/>
      <c r="O3" s="5"/>
      <c r="P3" s="5"/>
    </row>
    <row r="4" spans="1:16" ht="37.5" hidden="1" customHeight="1" x14ac:dyDescent="0.2">
      <c r="A4" s="223" t="s">
        <v>2023</v>
      </c>
      <c r="B4" s="404" t="s">
        <v>2024</v>
      </c>
      <c r="C4" s="405"/>
      <c r="D4" s="5"/>
      <c r="E4" s="5"/>
      <c r="F4" s="5"/>
      <c r="G4" s="5"/>
      <c r="H4" s="5"/>
      <c r="I4" s="5"/>
      <c r="J4" s="5"/>
      <c r="K4" s="5"/>
      <c r="L4" s="5"/>
      <c r="M4" s="5"/>
      <c r="N4" s="5"/>
      <c r="O4" s="5"/>
      <c r="P4" s="5"/>
    </row>
    <row r="5" spans="1:16" ht="48" hidden="1" customHeight="1" x14ac:dyDescent="0.2">
      <c r="A5" s="223" t="s">
        <v>2023</v>
      </c>
      <c r="B5" s="404" t="s">
        <v>2025</v>
      </c>
      <c r="C5" s="405"/>
      <c r="D5" s="5"/>
      <c r="E5" s="5"/>
      <c r="F5" s="5"/>
      <c r="G5" s="5"/>
      <c r="H5" s="5"/>
      <c r="I5" s="5"/>
      <c r="J5" s="5"/>
      <c r="K5" s="5"/>
      <c r="L5" s="5"/>
      <c r="M5" s="5"/>
      <c r="N5" s="5"/>
      <c r="O5" s="5"/>
      <c r="P5" s="5"/>
    </row>
    <row r="6" spans="1:16" ht="59.25" hidden="1" customHeight="1" x14ac:dyDescent="0.2">
      <c r="A6" s="223" t="s">
        <v>2023</v>
      </c>
      <c r="B6" s="404" t="s">
        <v>2026</v>
      </c>
      <c r="C6" s="405"/>
      <c r="D6" s="5"/>
      <c r="E6" s="5"/>
      <c r="F6" s="5"/>
      <c r="G6" s="5"/>
      <c r="H6" s="5"/>
      <c r="I6" s="5"/>
      <c r="J6" s="5"/>
      <c r="K6" s="5"/>
      <c r="L6" s="5"/>
      <c r="M6" s="5"/>
      <c r="N6" s="5"/>
      <c r="O6" s="5"/>
      <c r="P6" s="5"/>
    </row>
    <row r="7" spans="1:16" ht="48" hidden="1" customHeight="1" x14ac:dyDescent="0.2">
      <c r="A7" s="223" t="s">
        <v>2027</v>
      </c>
      <c r="B7" s="404" t="s">
        <v>2028</v>
      </c>
      <c r="C7" s="405"/>
      <c r="D7" s="5"/>
      <c r="E7" s="5"/>
      <c r="F7" s="5"/>
      <c r="G7" s="5"/>
      <c r="H7" s="5"/>
      <c r="I7" s="5"/>
      <c r="J7" s="5"/>
      <c r="K7" s="5"/>
      <c r="L7" s="5"/>
      <c r="M7" s="5"/>
      <c r="N7" s="5"/>
      <c r="O7" s="5"/>
      <c r="P7" s="5"/>
    </row>
    <row r="8" spans="1:16" ht="41.25" hidden="1" customHeight="1" x14ac:dyDescent="0.2">
      <c r="A8" s="223" t="s">
        <v>2029</v>
      </c>
      <c r="B8" s="404" t="s">
        <v>2030</v>
      </c>
      <c r="C8" s="405"/>
      <c r="D8" s="5"/>
      <c r="E8" s="5"/>
      <c r="F8" s="5"/>
      <c r="G8" s="5"/>
      <c r="H8" s="5"/>
      <c r="I8" s="5"/>
      <c r="J8" s="5"/>
      <c r="K8" s="5"/>
      <c r="L8" s="5"/>
      <c r="M8" s="5"/>
      <c r="N8" s="5"/>
      <c r="O8" s="5"/>
      <c r="P8" s="5"/>
    </row>
    <row r="9" spans="1:16" ht="59.25" hidden="1" customHeight="1" x14ac:dyDescent="0.2">
      <c r="A9" s="223" t="s">
        <v>2031</v>
      </c>
      <c r="B9" s="404" t="s">
        <v>2032</v>
      </c>
      <c r="C9" s="405"/>
      <c r="D9" s="5"/>
      <c r="E9" s="5"/>
      <c r="F9" s="5"/>
      <c r="G9" s="5"/>
      <c r="H9" s="5"/>
      <c r="I9" s="5"/>
      <c r="J9" s="5"/>
      <c r="K9" s="5"/>
      <c r="L9" s="5"/>
      <c r="M9" s="5"/>
      <c r="N9" s="5"/>
      <c r="O9" s="5"/>
      <c r="P9" s="5"/>
    </row>
    <row r="10" spans="1:16" ht="61.5" hidden="1" customHeight="1" x14ac:dyDescent="0.2">
      <c r="A10" s="223" t="s">
        <v>2031</v>
      </c>
      <c r="B10" s="404" t="s">
        <v>2033</v>
      </c>
      <c r="C10" s="405"/>
      <c r="D10" s="5"/>
      <c r="E10" s="5"/>
      <c r="F10" s="5"/>
      <c r="G10" s="5"/>
      <c r="H10" s="5"/>
      <c r="I10" s="5"/>
      <c r="J10" s="5"/>
      <c r="K10" s="5"/>
      <c r="L10" s="5"/>
      <c r="M10" s="5"/>
      <c r="N10" s="5"/>
      <c r="O10" s="5"/>
      <c r="P10" s="5"/>
    </row>
    <row r="11" spans="1:16" ht="43.5" hidden="1" customHeight="1" x14ac:dyDescent="0.2">
      <c r="A11" s="223" t="s">
        <v>2031</v>
      </c>
      <c r="B11" s="404" t="s">
        <v>2034</v>
      </c>
      <c r="C11" s="405"/>
      <c r="D11" s="5"/>
      <c r="E11" s="5"/>
      <c r="F11" s="5"/>
      <c r="G11" s="5"/>
      <c r="H11" s="5"/>
      <c r="I11" s="5"/>
      <c r="J11" s="5"/>
      <c r="K11" s="5"/>
      <c r="L11" s="5"/>
      <c r="M11" s="5"/>
      <c r="N11" s="5"/>
      <c r="O11" s="5"/>
      <c r="P11" s="5"/>
    </row>
    <row r="12" spans="1:16" ht="27.75" hidden="1" customHeight="1" x14ac:dyDescent="0.2">
      <c r="A12" s="223" t="s">
        <v>2035</v>
      </c>
      <c r="B12" s="404" t="s">
        <v>2036</v>
      </c>
      <c r="C12" s="405"/>
      <c r="D12" s="5"/>
      <c r="E12" s="5"/>
      <c r="F12" s="5"/>
      <c r="G12" s="5"/>
      <c r="H12" s="5"/>
      <c r="I12" s="5"/>
      <c r="J12" s="5"/>
      <c r="K12" s="5"/>
      <c r="L12" s="5"/>
      <c r="M12" s="5"/>
      <c r="N12" s="5"/>
      <c r="O12" s="5"/>
      <c r="P12" s="5"/>
    </row>
    <row r="13" spans="1:16" ht="27.75" hidden="1" customHeight="1" x14ac:dyDescent="0.2">
      <c r="A13" s="223" t="s">
        <v>2037</v>
      </c>
      <c r="B13" s="404" t="s">
        <v>2038</v>
      </c>
      <c r="C13" s="405"/>
      <c r="D13" s="5"/>
      <c r="E13" s="5"/>
      <c r="F13" s="5"/>
      <c r="G13" s="5"/>
      <c r="H13" s="5"/>
      <c r="I13" s="5"/>
      <c r="J13" s="5"/>
      <c r="K13" s="5"/>
      <c r="L13" s="5"/>
      <c r="M13" s="5"/>
      <c r="N13" s="5"/>
      <c r="O13" s="5"/>
      <c r="P13" s="5"/>
    </row>
    <row r="14" spans="1:16" ht="45.75" hidden="1" customHeight="1" x14ac:dyDescent="0.2">
      <c r="A14" s="223" t="s">
        <v>2039</v>
      </c>
      <c r="B14" s="404" t="s">
        <v>2040</v>
      </c>
      <c r="C14" s="405"/>
      <c r="D14" s="5"/>
      <c r="E14" s="5"/>
      <c r="F14" s="5"/>
      <c r="G14" s="5"/>
      <c r="H14" s="5"/>
      <c r="I14" s="5"/>
      <c r="J14" s="5"/>
      <c r="K14" s="5"/>
      <c r="L14" s="5"/>
      <c r="M14" s="5"/>
      <c r="N14" s="5"/>
      <c r="O14" s="5"/>
      <c r="P14" s="5"/>
    </row>
    <row r="15" spans="1:16" ht="45.75" hidden="1" customHeight="1" x14ac:dyDescent="0.2">
      <c r="A15" s="223" t="s">
        <v>2041</v>
      </c>
      <c r="B15" s="404" t="s">
        <v>2042</v>
      </c>
      <c r="C15" s="405"/>
      <c r="D15" s="5"/>
      <c r="E15" s="5"/>
      <c r="F15" s="5"/>
      <c r="G15" s="5"/>
      <c r="H15" s="5"/>
      <c r="I15" s="5"/>
      <c r="J15" s="5"/>
      <c r="K15" s="5"/>
      <c r="L15" s="5"/>
      <c r="M15" s="5"/>
      <c r="N15" s="5"/>
      <c r="O15" s="5"/>
      <c r="P15" s="5"/>
    </row>
    <row r="16" spans="1:16" ht="51" hidden="1" customHeight="1" x14ac:dyDescent="0.2">
      <c r="A16" s="223" t="s">
        <v>2043</v>
      </c>
      <c r="B16" s="404" t="s">
        <v>2044</v>
      </c>
      <c r="C16" s="405"/>
      <c r="D16" s="5"/>
      <c r="E16" s="5"/>
      <c r="F16" s="5"/>
      <c r="G16" s="5"/>
      <c r="H16" s="5"/>
      <c r="I16" s="5"/>
      <c r="J16" s="5"/>
      <c r="K16" s="5"/>
      <c r="L16" s="5"/>
      <c r="M16" s="5"/>
      <c r="N16" s="5"/>
      <c r="O16" s="5"/>
      <c r="P16" s="5"/>
    </row>
    <row r="17" spans="1:16" ht="27.75" hidden="1" customHeight="1" x14ac:dyDescent="0.2">
      <c r="A17" s="223" t="s">
        <v>2045</v>
      </c>
      <c r="B17" s="404" t="s">
        <v>2046</v>
      </c>
      <c r="C17" s="405"/>
      <c r="D17" s="5"/>
      <c r="E17" s="5"/>
      <c r="F17" s="5"/>
      <c r="G17" s="5"/>
      <c r="H17" s="5"/>
      <c r="I17" s="5"/>
      <c r="J17" s="5"/>
      <c r="K17" s="5"/>
      <c r="L17" s="5"/>
      <c r="M17" s="5"/>
      <c r="N17" s="5"/>
      <c r="O17" s="5"/>
      <c r="P17" s="5"/>
    </row>
    <row r="18" spans="1:16" ht="27.75" hidden="1" customHeight="1" x14ac:dyDescent="0.2">
      <c r="A18" s="223" t="s">
        <v>2047</v>
      </c>
      <c r="B18" s="404" t="s">
        <v>2048</v>
      </c>
      <c r="C18" s="405"/>
      <c r="D18" s="5"/>
      <c r="E18" s="5"/>
      <c r="F18" s="5"/>
      <c r="G18" s="5"/>
      <c r="H18" s="5"/>
      <c r="I18" s="5"/>
      <c r="J18" s="5"/>
      <c r="K18" s="5"/>
      <c r="L18" s="5"/>
      <c r="M18" s="5"/>
      <c r="N18" s="5"/>
      <c r="O18" s="5"/>
      <c r="P18" s="5"/>
    </row>
    <row r="19" spans="1:16" ht="45" hidden="1" customHeight="1" x14ac:dyDescent="0.2">
      <c r="A19" s="223" t="s">
        <v>2047</v>
      </c>
      <c r="B19" s="404" t="s">
        <v>2049</v>
      </c>
      <c r="C19" s="405"/>
      <c r="D19" s="5"/>
      <c r="E19" s="5"/>
      <c r="F19" s="5"/>
      <c r="G19" s="5"/>
      <c r="H19" s="5"/>
      <c r="I19" s="5"/>
      <c r="J19" s="5"/>
      <c r="K19" s="5"/>
      <c r="L19" s="5"/>
      <c r="M19" s="5"/>
      <c r="N19" s="5"/>
      <c r="O19" s="5"/>
      <c r="P19" s="5"/>
    </row>
    <row r="20" spans="1:16" ht="45" hidden="1" customHeight="1" x14ac:dyDescent="0.2">
      <c r="A20" s="223" t="s">
        <v>2050</v>
      </c>
      <c r="B20" s="404" t="s">
        <v>2051</v>
      </c>
      <c r="C20" s="405"/>
      <c r="D20" s="5"/>
      <c r="E20" s="5"/>
      <c r="F20" s="5"/>
      <c r="G20" s="5"/>
      <c r="H20" s="5"/>
      <c r="I20" s="5"/>
      <c r="J20" s="5"/>
      <c r="K20" s="5"/>
      <c r="L20" s="5"/>
      <c r="M20" s="5"/>
      <c r="N20" s="5"/>
      <c r="O20" s="5"/>
      <c r="P20" s="5"/>
    </row>
    <row r="21" spans="1:16" ht="30" hidden="1" customHeight="1" x14ac:dyDescent="0.2">
      <c r="A21" s="223" t="s">
        <v>2052</v>
      </c>
      <c r="B21" s="404" t="s">
        <v>2053</v>
      </c>
      <c r="C21" s="405"/>
      <c r="D21" s="5"/>
      <c r="E21" s="5"/>
      <c r="F21" s="5"/>
      <c r="G21" s="5"/>
      <c r="H21" s="5"/>
      <c r="I21" s="5"/>
      <c r="J21" s="5"/>
      <c r="K21" s="5"/>
      <c r="L21" s="5"/>
      <c r="M21" s="5"/>
      <c r="N21" s="5"/>
      <c r="O21" s="5"/>
      <c r="P21" s="5"/>
    </row>
    <row r="22" spans="1:16" ht="30" hidden="1" customHeight="1" x14ac:dyDescent="0.2">
      <c r="A22" s="223" t="s">
        <v>2054</v>
      </c>
      <c r="B22" s="404" t="s">
        <v>2055</v>
      </c>
      <c r="C22" s="405"/>
      <c r="D22" s="5"/>
      <c r="E22" s="5"/>
      <c r="F22" s="5"/>
      <c r="G22" s="5"/>
      <c r="H22" s="5"/>
      <c r="I22" s="5"/>
      <c r="J22" s="5"/>
      <c r="K22" s="5"/>
      <c r="L22" s="5"/>
      <c r="M22" s="5"/>
      <c r="N22" s="5"/>
      <c r="O22" s="5"/>
      <c r="P22" s="5"/>
    </row>
    <row r="23" spans="1:16" ht="30" hidden="1" customHeight="1" x14ac:dyDescent="0.2">
      <c r="A23" s="223" t="s">
        <v>2056</v>
      </c>
      <c r="B23" s="404" t="s">
        <v>2057</v>
      </c>
      <c r="C23" s="405"/>
      <c r="D23" s="5"/>
      <c r="E23" s="5"/>
      <c r="F23" s="5"/>
      <c r="G23" s="5"/>
      <c r="H23" s="5"/>
      <c r="I23" s="5"/>
      <c r="J23" s="5"/>
      <c r="K23" s="5"/>
      <c r="L23" s="5"/>
      <c r="M23" s="5"/>
      <c r="N23" s="5"/>
      <c r="O23" s="5"/>
      <c r="P23" s="5"/>
    </row>
    <row r="24" spans="1:16" ht="30" hidden="1" customHeight="1" x14ac:dyDescent="0.2">
      <c r="A24" s="223" t="s">
        <v>2058</v>
      </c>
      <c r="B24" s="404" t="s">
        <v>2059</v>
      </c>
      <c r="C24" s="405"/>
      <c r="D24" s="5"/>
      <c r="E24" s="5"/>
      <c r="F24" s="5"/>
      <c r="G24" s="5"/>
      <c r="H24" s="5"/>
      <c r="I24" s="5"/>
      <c r="J24" s="5"/>
      <c r="K24" s="5"/>
      <c r="L24" s="5"/>
      <c r="M24" s="5"/>
      <c r="N24" s="5"/>
      <c r="O24" s="5"/>
      <c r="P24" s="5"/>
    </row>
    <row r="25" spans="1:16" ht="30" hidden="1" customHeight="1" x14ac:dyDescent="0.2">
      <c r="A25" s="223" t="s">
        <v>2060</v>
      </c>
      <c r="B25" s="404" t="s">
        <v>2061</v>
      </c>
      <c r="C25" s="405"/>
      <c r="D25" s="5"/>
      <c r="E25" s="5"/>
      <c r="F25" s="5"/>
      <c r="G25" s="5"/>
      <c r="H25" s="5"/>
      <c r="I25" s="5"/>
      <c r="J25" s="5"/>
      <c r="K25" s="5"/>
      <c r="L25" s="5"/>
      <c r="M25" s="5"/>
      <c r="N25" s="5"/>
      <c r="O25" s="5"/>
      <c r="P25" s="5"/>
    </row>
    <row r="26" spans="1:16" ht="30" hidden="1" customHeight="1" x14ac:dyDescent="0.2">
      <c r="A26" s="223" t="s">
        <v>2062</v>
      </c>
      <c r="B26" s="404" t="s">
        <v>2063</v>
      </c>
      <c r="C26" s="405"/>
      <c r="D26" s="5"/>
      <c r="E26" s="5"/>
      <c r="F26" s="5"/>
      <c r="G26" s="5"/>
      <c r="H26" s="5"/>
      <c r="I26" s="5"/>
      <c r="J26" s="5"/>
      <c r="K26" s="5"/>
      <c r="L26" s="5"/>
      <c r="M26" s="5"/>
      <c r="N26" s="5"/>
      <c r="O26" s="5"/>
      <c r="P26" s="5"/>
    </row>
    <row r="27" spans="1:16" ht="70.5" hidden="1" customHeight="1" x14ac:dyDescent="0.2">
      <c r="A27" s="223" t="s">
        <v>2064</v>
      </c>
      <c r="B27" s="404" t="s">
        <v>2065</v>
      </c>
      <c r="C27" s="405"/>
      <c r="D27" s="5"/>
      <c r="E27" s="5"/>
      <c r="F27" s="5"/>
      <c r="G27" s="5"/>
      <c r="H27" s="5"/>
      <c r="I27" s="5"/>
      <c r="J27" s="5"/>
      <c r="K27" s="5"/>
      <c r="L27" s="5"/>
      <c r="M27" s="5"/>
      <c r="N27" s="5"/>
      <c r="O27" s="5"/>
      <c r="P27" s="5"/>
    </row>
    <row r="28" spans="1:16" ht="48" hidden="1" customHeight="1" x14ac:dyDescent="0.2">
      <c r="A28" s="223" t="s">
        <v>2066</v>
      </c>
      <c r="B28" s="404" t="s">
        <v>2067</v>
      </c>
      <c r="C28" s="405"/>
      <c r="D28" s="5"/>
      <c r="E28" s="5"/>
      <c r="F28" s="5"/>
      <c r="G28" s="5"/>
      <c r="H28" s="5"/>
      <c r="I28" s="5"/>
      <c r="J28" s="5"/>
      <c r="K28" s="5"/>
      <c r="L28" s="5"/>
      <c r="M28" s="5"/>
      <c r="N28" s="5"/>
      <c r="O28" s="5"/>
      <c r="P28" s="5"/>
    </row>
    <row r="29" spans="1:16" ht="100.5" hidden="1" customHeight="1" x14ac:dyDescent="0.2">
      <c r="A29" s="223" t="s">
        <v>2068</v>
      </c>
      <c r="B29" s="404" t="s">
        <v>2069</v>
      </c>
      <c r="C29" s="405"/>
      <c r="D29" s="5"/>
      <c r="E29" s="5"/>
      <c r="F29" s="5"/>
      <c r="G29" s="5"/>
      <c r="H29" s="5"/>
      <c r="I29" s="5"/>
      <c r="J29" s="5"/>
      <c r="K29" s="5"/>
      <c r="L29" s="5"/>
      <c r="M29" s="5"/>
      <c r="N29" s="5"/>
      <c r="O29" s="5"/>
      <c r="P29" s="5"/>
    </row>
    <row r="30" spans="1:16" ht="45" hidden="1" customHeight="1" x14ac:dyDescent="0.2">
      <c r="A30" s="223" t="s">
        <v>2070</v>
      </c>
      <c r="B30" s="404" t="s">
        <v>2071</v>
      </c>
      <c r="C30" s="405"/>
      <c r="D30" s="5"/>
      <c r="E30" s="5"/>
      <c r="F30" s="5"/>
      <c r="G30" s="5"/>
      <c r="H30" s="5"/>
      <c r="I30" s="5"/>
      <c r="J30" s="5"/>
      <c r="K30" s="5"/>
      <c r="L30" s="5"/>
      <c r="M30" s="5"/>
      <c r="N30" s="5"/>
      <c r="O30" s="5"/>
      <c r="P30" s="5"/>
    </row>
    <row r="31" spans="1:16" ht="45" hidden="1" customHeight="1" x14ac:dyDescent="0.2">
      <c r="A31" s="223" t="s">
        <v>2072</v>
      </c>
      <c r="B31" s="404" t="s">
        <v>2073</v>
      </c>
      <c r="C31" s="405"/>
      <c r="D31" s="5"/>
      <c r="E31" s="5"/>
      <c r="F31" s="5"/>
      <c r="G31" s="5"/>
      <c r="H31" s="5"/>
      <c r="I31" s="5"/>
      <c r="J31" s="5"/>
      <c r="K31" s="5"/>
      <c r="L31" s="5"/>
      <c r="M31" s="5"/>
      <c r="N31" s="5"/>
      <c r="O31" s="5"/>
      <c r="P31" s="5"/>
    </row>
    <row r="32" spans="1:16" ht="45" hidden="1" customHeight="1" x14ac:dyDescent="0.2">
      <c r="A32" s="223" t="s">
        <v>2074</v>
      </c>
      <c r="B32" s="404" t="s">
        <v>2075</v>
      </c>
      <c r="C32" s="405"/>
      <c r="D32" s="5"/>
      <c r="E32" s="5"/>
      <c r="F32" s="5"/>
      <c r="G32" s="5"/>
      <c r="H32" s="5"/>
      <c r="I32" s="5"/>
      <c r="J32" s="5"/>
      <c r="K32" s="5"/>
      <c r="L32" s="5"/>
      <c r="M32" s="5"/>
      <c r="N32" s="5"/>
      <c r="O32" s="5"/>
      <c r="P32" s="5"/>
    </row>
    <row r="33" spans="1:16" ht="72" hidden="1" customHeight="1" x14ac:dyDescent="0.2">
      <c r="A33" s="223" t="s">
        <v>2076</v>
      </c>
      <c r="B33" s="404" t="s">
        <v>2077</v>
      </c>
      <c r="C33" s="405"/>
      <c r="D33" s="5"/>
      <c r="E33" s="5"/>
      <c r="F33" s="5"/>
      <c r="G33" s="5"/>
      <c r="H33" s="5"/>
      <c r="I33" s="5"/>
      <c r="J33" s="5"/>
      <c r="K33" s="5"/>
      <c r="L33" s="5"/>
      <c r="M33" s="5"/>
      <c r="N33" s="5"/>
      <c r="O33" s="5"/>
      <c r="P33" s="5"/>
    </row>
    <row r="34" spans="1:16" ht="79.5" hidden="1" customHeight="1" x14ac:dyDescent="0.2">
      <c r="A34" s="223" t="s">
        <v>2078</v>
      </c>
      <c r="B34" s="404" t="s">
        <v>2079</v>
      </c>
      <c r="C34" s="405"/>
      <c r="D34" s="5"/>
      <c r="E34" s="5"/>
      <c r="F34" s="5"/>
      <c r="G34" s="5"/>
      <c r="H34" s="5"/>
      <c r="I34" s="5"/>
      <c r="J34" s="5"/>
      <c r="K34" s="5"/>
      <c r="L34" s="5"/>
      <c r="M34" s="5"/>
      <c r="N34" s="5"/>
      <c r="O34" s="5"/>
      <c r="P34" s="5"/>
    </row>
    <row r="35" spans="1:16" ht="70.5" hidden="1" customHeight="1" x14ac:dyDescent="0.2">
      <c r="A35" s="223" t="s">
        <v>2080</v>
      </c>
      <c r="B35" s="404" t="s">
        <v>2081</v>
      </c>
      <c r="C35" s="405"/>
      <c r="D35" s="5"/>
      <c r="E35" s="5"/>
      <c r="F35" s="5"/>
      <c r="G35" s="5"/>
      <c r="H35" s="5"/>
      <c r="I35" s="5"/>
      <c r="J35" s="5"/>
      <c r="K35" s="5"/>
      <c r="L35" s="5"/>
      <c r="M35" s="5"/>
      <c r="N35" s="5"/>
      <c r="O35" s="5"/>
      <c r="P35" s="5"/>
    </row>
    <row r="36" spans="1:16" ht="45.75" hidden="1" customHeight="1" x14ac:dyDescent="0.2">
      <c r="A36" s="223" t="s">
        <v>2082</v>
      </c>
      <c r="B36" s="404" t="s">
        <v>2083</v>
      </c>
      <c r="C36" s="405"/>
      <c r="D36" s="5"/>
      <c r="E36" s="5"/>
      <c r="F36" s="5"/>
      <c r="G36" s="5"/>
      <c r="H36" s="5"/>
      <c r="I36" s="5"/>
      <c r="J36" s="5"/>
      <c r="K36" s="5"/>
      <c r="L36" s="5"/>
      <c r="M36" s="5"/>
      <c r="N36" s="5"/>
      <c r="O36" s="5"/>
      <c r="P36" s="5"/>
    </row>
    <row r="37" spans="1:16" ht="54.75" hidden="1" customHeight="1" x14ac:dyDescent="0.2">
      <c r="A37" s="223" t="s">
        <v>2084</v>
      </c>
      <c r="B37" s="404" t="s">
        <v>2085</v>
      </c>
      <c r="C37" s="405"/>
      <c r="D37" s="5"/>
      <c r="E37" s="5"/>
      <c r="F37" s="5"/>
      <c r="G37" s="5"/>
      <c r="H37" s="5"/>
      <c r="I37" s="5"/>
      <c r="J37" s="5"/>
      <c r="K37" s="5"/>
      <c r="L37" s="5"/>
      <c r="M37" s="5"/>
      <c r="N37" s="5"/>
      <c r="O37" s="5"/>
      <c r="P37" s="5"/>
    </row>
    <row r="38" spans="1:16" ht="37.5" hidden="1" customHeight="1" x14ac:dyDescent="0.2">
      <c r="A38" s="223" t="s">
        <v>2086</v>
      </c>
      <c r="B38" s="404" t="s">
        <v>2087</v>
      </c>
      <c r="C38" s="405"/>
      <c r="D38" s="5"/>
      <c r="E38" s="5"/>
      <c r="F38" s="5"/>
      <c r="G38" s="5"/>
      <c r="H38" s="5"/>
      <c r="I38" s="5"/>
      <c r="J38" s="5"/>
      <c r="K38" s="5"/>
      <c r="L38" s="5"/>
      <c r="M38" s="5"/>
      <c r="N38" s="5"/>
      <c r="O38" s="5"/>
      <c r="P38" s="5"/>
    </row>
    <row r="39" spans="1:16" ht="61.5" hidden="1" customHeight="1" x14ac:dyDescent="0.2">
      <c r="A39" s="223" t="s">
        <v>2088</v>
      </c>
      <c r="B39" s="404" t="s">
        <v>2089</v>
      </c>
      <c r="C39" s="405"/>
      <c r="D39" s="5"/>
      <c r="E39" s="5"/>
      <c r="F39" s="5"/>
      <c r="G39" s="5"/>
      <c r="H39" s="5"/>
      <c r="I39" s="5"/>
      <c r="J39" s="5"/>
      <c r="K39" s="5"/>
      <c r="L39" s="5"/>
      <c r="M39" s="5"/>
      <c r="N39" s="5"/>
      <c r="O39" s="5"/>
      <c r="P39" s="5"/>
    </row>
    <row r="40" spans="1:16" ht="53.25" hidden="1" customHeight="1" x14ac:dyDescent="0.2">
      <c r="A40" s="223" t="s">
        <v>2090</v>
      </c>
      <c r="B40" s="404" t="s">
        <v>2091</v>
      </c>
      <c r="C40" s="405"/>
      <c r="D40" s="5"/>
      <c r="E40" s="5"/>
      <c r="F40" s="5"/>
      <c r="G40" s="5"/>
      <c r="H40" s="5"/>
      <c r="I40" s="5"/>
      <c r="J40" s="5"/>
      <c r="K40" s="5"/>
      <c r="L40" s="5"/>
      <c r="M40" s="5"/>
      <c r="N40" s="5"/>
      <c r="O40" s="5"/>
      <c r="P40" s="5"/>
    </row>
    <row r="41" spans="1:16" ht="73.5" hidden="1" customHeight="1" x14ac:dyDescent="0.2">
      <c r="A41" s="223" t="s">
        <v>2092</v>
      </c>
      <c r="B41" s="404" t="s">
        <v>2093</v>
      </c>
      <c r="C41" s="405"/>
      <c r="D41" s="5"/>
      <c r="E41" s="5"/>
      <c r="F41" s="5"/>
      <c r="G41" s="5"/>
      <c r="H41" s="5"/>
      <c r="I41" s="5"/>
      <c r="J41" s="5"/>
      <c r="K41" s="5"/>
      <c r="L41" s="5"/>
      <c r="M41" s="5"/>
      <c r="N41" s="5"/>
      <c r="O41" s="5"/>
      <c r="P41" s="5"/>
    </row>
    <row r="42" spans="1:16" ht="57.75" hidden="1" customHeight="1" x14ac:dyDescent="0.2">
      <c r="A42" s="223" t="s">
        <v>2094</v>
      </c>
      <c r="B42" s="404" t="s">
        <v>2095</v>
      </c>
      <c r="C42" s="405"/>
      <c r="D42" s="5"/>
      <c r="E42" s="5"/>
      <c r="F42" s="5"/>
      <c r="G42" s="5"/>
      <c r="H42" s="5"/>
      <c r="I42" s="5"/>
      <c r="J42" s="5"/>
      <c r="K42" s="5"/>
      <c r="L42" s="5"/>
      <c r="M42" s="5"/>
      <c r="N42" s="5"/>
      <c r="O42" s="5"/>
      <c r="P42" s="5"/>
    </row>
    <row r="43" spans="1:16" ht="84" hidden="1" customHeight="1" x14ac:dyDescent="0.2">
      <c r="A43" s="223" t="s">
        <v>2096</v>
      </c>
      <c r="B43" s="404" t="s">
        <v>2097</v>
      </c>
      <c r="C43" s="405"/>
      <c r="D43" s="5"/>
      <c r="E43" s="5"/>
      <c r="F43" s="5"/>
      <c r="G43" s="5"/>
      <c r="H43" s="5"/>
      <c r="I43" s="5"/>
      <c r="J43" s="5"/>
      <c r="K43" s="5"/>
      <c r="L43" s="5"/>
      <c r="M43" s="5"/>
      <c r="N43" s="5"/>
      <c r="O43" s="5"/>
      <c r="P43" s="5"/>
    </row>
    <row r="44" spans="1:16" ht="48" hidden="1" customHeight="1" x14ac:dyDescent="0.2">
      <c r="A44" s="223" t="s">
        <v>2098</v>
      </c>
      <c r="B44" s="404" t="s">
        <v>2099</v>
      </c>
      <c r="C44" s="405"/>
      <c r="D44" s="5"/>
      <c r="E44" s="5"/>
      <c r="F44" s="5"/>
      <c r="G44" s="5"/>
      <c r="H44" s="5"/>
      <c r="I44" s="5"/>
      <c r="J44" s="5"/>
      <c r="K44" s="5"/>
      <c r="L44" s="5"/>
      <c r="M44" s="5"/>
      <c r="N44" s="5"/>
      <c r="O44" s="5"/>
      <c r="P44" s="5"/>
    </row>
    <row r="45" spans="1:16" ht="57" hidden="1" customHeight="1" x14ac:dyDescent="0.2">
      <c r="A45" s="223" t="s">
        <v>2100</v>
      </c>
      <c r="B45" s="404" t="s">
        <v>2101</v>
      </c>
      <c r="C45" s="405"/>
      <c r="D45" s="5"/>
      <c r="E45" s="5"/>
      <c r="F45" s="5"/>
      <c r="G45" s="5"/>
      <c r="H45" s="5"/>
      <c r="I45" s="5"/>
      <c r="J45" s="5"/>
      <c r="K45" s="5"/>
      <c r="L45" s="5"/>
      <c r="M45" s="5"/>
      <c r="N45" s="5"/>
      <c r="O45" s="5"/>
      <c r="P45" s="5"/>
    </row>
    <row r="46" spans="1:16" ht="73.5" hidden="1" customHeight="1" x14ac:dyDescent="0.2">
      <c r="A46" s="223" t="s">
        <v>2102</v>
      </c>
      <c r="B46" s="409" t="s">
        <v>2103</v>
      </c>
      <c r="C46" s="405"/>
      <c r="D46" s="5"/>
      <c r="E46" s="5"/>
      <c r="F46" s="5"/>
      <c r="G46" s="5"/>
      <c r="H46" s="5"/>
      <c r="I46" s="5"/>
      <c r="J46" s="5"/>
      <c r="K46" s="5"/>
      <c r="L46" s="5"/>
      <c r="M46" s="5"/>
      <c r="N46" s="5"/>
      <c r="O46" s="5"/>
      <c r="P46" s="5"/>
    </row>
    <row r="47" spans="1:16" ht="66" hidden="1" customHeight="1" x14ac:dyDescent="0.2">
      <c r="A47" s="39" t="s">
        <v>2104</v>
      </c>
      <c r="B47" s="410" t="s">
        <v>2105</v>
      </c>
      <c r="C47" s="410"/>
      <c r="D47" s="5"/>
      <c r="E47" s="5"/>
      <c r="F47" s="5"/>
      <c r="G47" s="5"/>
      <c r="H47" s="5"/>
      <c r="I47" s="5"/>
      <c r="J47" s="5"/>
      <c r="K47" s="5"/>
      <c r="L47" s="5"/>
      <c r="M47" s="5"/>
      <c r="N47" s="5"/>
      <c r="O47" s="5"/>
      <c r="P47" s="5"/>
    </row>
    <row r="48" spans="1:16" ht="123.75" customHeight="1" x14ac:dyDescent="0.2">
      <c r="A48" s="202" t="s">
        <v>2106</v>
      </c>
      <c r="B48" s="408" t="s">
        <v>2107</v>
      </c>
      <c r="C48" s="407"/>
      <c r="D48" s="5"/>
      <c r="E48" s="5"/>
      <c r="F48" s="5"/>
      <c r="G48" s="5"/>
      <c r="H48" s="5"/>
      <c r="I48" s="5"/>
      <c r="J48" s="5"/>
      <c r="K48" s="5"/>
      <c r="L48" s="5"/>
      <c r="M48" s="5"/>
      <c r="N48" s="5"/>
      <c r="O48" s="5"/>
      <c r="P48" s="5"/>
    </row>
    <row r="49" spans="1:16" ht="34.5" customHeight="1" x14ac:dyDescent="0.2">
      <c r="A49" s="202" t="s">
        <v>2108</v>
      </c>
      <c r="B49" s="406" t="s">
        <v>2109</v>
      </c>
      <c r="C49" s="407"/>
      <c r="D49" s="5"/>
      <c r="E49" s="5"/>
      <c r="F49" s="5"/>
      <c r="G49" s="5"/>
      <c r="H49" s="5"/>
      <c r="I49" s="5"/>
      <c r="J49" s="5"/>
      <c r="K49" s="5"/>
      <c r="L49" s="5"/>
      <c r="M49" s="5"/>
      <c r="N49" s="5"/>
      <c r="O49" s="5"/>
      <c r="P49" s="5"/>
    </row>
    <row r="50" spans="1:16" ht="34.5" customHeight="1" x14ac:dyDescent="0.2">
      <c r="A50" s="202" t="s">
        <v>2110</v>
      </c>
      <c r="B50" s="406" t="s">
        <v>2111</v>
      </c>
      <c r="C50" s="407"/>
      <c r="D50" s="5"/>
      <c r="E50" s="5"/>
      <c r="F50" s="5"/>
      <c r="G50" s="5"/>
      <c r="H50" s="5"/>
      <c r="I50" s="5"/>
      <c r="J50" s="5"/>
      <c r="K50" s="5"/>
      <c r="L50" s="5"/>
      <c r="M50" s="5"/>
      <c r="N50" s="5"/>
      <c r="O50" s="5"/>
      <c r="P50" s="5"/>
    </row>
    <row r="51" spans="1:16" ht="31.5" customHeight="1" x14ac:dyDescent="0.2">
      <c r="A51" s="224" t="s">
        <v>2112</v>
      </c>
      <c r="B51" s="404" t="s">
        <v>2113</v>
      </c>
      <c r="C51" s="405"/>
      <c r="D51" s="5"/>
      <c r="E51" s="5"/>
      <c r="F51" s="5"/>
      <c r="G51" s="5"/>
      <c r="H51" s="5"/>
      <c r="I51" s="5"/>
      <c r="J51" s="5"/>
      <c r="K51" s="5"/>
      <c r="L51" s="5"/>
      <c r="M51" s="5"/>
      <c r="N51" s="5"/>
      <c r="O51" s="5"/>
      <c r="P51" s="5"/>
    </row>
    <row r="52" spans="1:16" ht="31.5" customHeight="1" x14ac:dyDescent="0.2">
      <c r="A52" s="224" t="s">
        <v>2114</v>
      </c>
      <c r="B52" s="404" t="s">
        <v>2115</v>
      </c>
      <c r="C52" s="405"/>
      <c r="D52" s="5"/>
      <c r="E52" s="5"/>
      <c r="F52" s="5"/>
      <c r="G52" s="5"/>
      <c r="H52" s="5"/>
      <c r="I52" s="5"/>
      <c r="J52" s="5"/>
      <c r="K52" s="5"/>
      <c r="L52" s="5"/>
      <c r="M52" s="5"/>
      <c r="N52" s="5"/>
      <c r="O52" s="5"/>
      <c r="P52" s="5"/>
    </row>
    <row r="53" spans="1:16" ht="31.5" customHeight="1" x14ac:dyDescent="0.2">
      <c r="A53" s="224" t="s">
        <v>2116</v>
      </c>
      <c r="B53" s="411" t="s">
        <v>2117</v>
      </c>
      <c r="C53" s="412"/>
      <c r="D53" s="5"/>
      <c r="E53" s="5"/>
      <c r="F53" s="5"/>
      <c r="G53" s="5"/>
      <c r="H53" s="5"/>
      <c r="I53" s="5"/>
      <c r="J53" s="5"/>
      <c r="K53" s="5"/>
      <c r="L53" s="5"/>
      <c r="M53" s="5"/>
      <c r="N53" s="5"/>
      <c r="O53" s="5"/>
      <c r="P53" s="5"/>
    </row>
    <row r="54" spans="1:16" ht="31.5" customHeight="1" x14ac:dyDescent="0.2">
      <c r="A54" s="224" t="s">
        <v>2118</v>
      </c>
      <c r="B54" s="411" t="s">
        <v>2119</v>
      </c>
      <c r="C54" s="412"/>
      <c r="D54" s="5"/>
      <c r="E54" s="5"/>
      <c r="F54" s="5"/>
      <c r="G54" s="5"/>
      <c r="H54" s="5"/>
      <c r="I54" s="5"/>
      <c r="J54" s="5"/>
      <c r="K54" s="5"/>
      <c r="L54" s="5"/>
      <c r="M54" s="5"/>
      <c r="N54" s="5"/>
      <c r="O54" s="5"/>
      <c r="P54" s="5"/>
    </row>
    <row r="55" spans="1:16" ht="54.6" customHeight="1" x14ac:dyDescent="0.2">
      <c r="A55" s="224" t="s">
        <v>2120</v>
      </c>
      <c r="B55" s="411" t="s">
        <v>2121</v>
      </c>
      <c r="C55" s="412"/>
      <c r="D55" s="5"/>
      <c r="E55" s="5"/>
      <c r="F55" s="5"/>
      <c r="G55" s="5"/>
      <c r="H55" s="5"/>
      <c r="I55" s="5"/>
      <c r="J55" s="5"/>
      <c r="K55" s="5"/>
      <c r="L55" s="5"/>
      <c r="M55" s="5"/>
      <c r="N55" s="5"/>
      <c r="O55" s="5"/>
      <c r="P55" s="5"/>
    </row>
    <row r="56" spans="1:16" ht="54.6" customHeight="1" x14ac:dyDescent="0.2">
      <c r="A56" s="224" t="s">
        <v>2122</v>
      </c>
      <c r="B56" s="411" t="s">
        <v>2123</v>
      </c>
      <c r="C56" s="412"/>
      <c r="D56" s="5"/>
      <c r="E56" s="5"/>
      <c r="F56" s="5"/>
      <c r="G56" s="5"/>
      <c r="H56" s="5"/>
      <c r="I56" s="5"/>
      <c r="J56" s="5"/>
      <c r="K56" s="5"/>
      <c r="L56" s="5"/>
      <c r="M56" s="5"/>
      <c r="N56" s="5"/>
      <c r="O56" s="5"/>
      <c r="P56" s="5"/>
    </row>
    <row r="57" spans="1:16" ht="54" customHeight="1" x14ac:dyDescent="0.2">
      <c r="A57" s="224" t="s">
        <v>2124</v>
      </c>
      <c r="B57" s="411" t="s">
        <v>2125</v>
      </c>
      <c r="C57" s="412"/>
      <c r="D57" s="5"/>
      <c r="E57" s="5"/>
      <c r="F57" s="5"/>
      <c r="G57" s="5"/>
      <c r="H57" s="5"/>
      <c r="I57" s="5"/>
      <c r="J57" s="5"/>
      <c r="K57" s="5"/>
      <c r="L57" s="5"/>
      <c r="M57" s="5"/>
      <c r="N57" s="5"/>
      <c r="O57" s="5"/>
      <c r="P57" s="5"/>
    </row>
    <row r="58" spans="1:16" ht="31.15" customHeight="1" x14ac:dyDescent="0.2">
      <c r="A58" s="270" t="s">
        <v>2126</v>
      </c>
      <c r="B58" s="402" t="s">
        <v>2127</v>
      </c>
      <c r="C58" s="403"/>
      <c r="D58" s="5"/>
      <c r="E58" s="5"/>
      <c r="F58" s="5"/>
      <c r="G58" s="5"/>
      <c r="H58" s="5"/>
      <c r="I58" s="5"/>
      <c r="J58" s="5"/>
      <c r="K58" s="5"/>
      <c r="L58" s="5"/>
      <c r="M58" s="5"/>
      <c r="N58" s="5"/>
      <c r="O58" s="5"/>
      <c r="P58" s="5"/>
    </row>
    <row r="59" spans="1:16" ht="46.5" customHeight="1" x14ac:dyDescent="0.2">
      <c r="A59" s="302" t="s">
        <v>2128</v>
      </c>
      <c r="B59" s="417" t="s">
        <v>2129</v>
      </c>
      <c r="C59" s="418"/>
      <c r="D59" s="298"/>
      <c r="E59" s="5"/>
      <c r="F59" s="5"/>
      <c r="G59" s="5"/>
      <c r="H59" s="5"/>
      <c r="I59" s="5"/>
      <c r="J59" s="5"/>
      <c r="K59" s="5"/>
      <c r="L59" s="5"/>
      <c r="M59" s="5"/>
      <c r="N59" s="5"/>
      <c r="O59" s="5"/>
      <c r="P59" s="5"/>
    </row>
    <row r="60" spans="1:16" ht="39" customHeight="1" x14ac:dyDescent="0.2">
      <c r="A60" s="329" t="s">
        <v>2130</v>
      </c>
      <c r="B60" s="417" t="s">
        <v>2131</v>
      </c>
      <c r="C60" s="418"/>
      <c r="D60" s="328"/>
      <c r="E60" s="327"/>
      <c r="F60" s="327"/>
      <c r="G60" s="327"/>
      <c r="H60" s="327"/>
      <c r="I60" s="327"/>
      <c r="J60" s="327"/>
      <c r="K60" s="327"/>
      <c r="L60" s="327"/>
      <c r="M60" s="327"/>
      <c r="N60" s="327"/>
      <c r="O60" s="327"/>
      <c r="P60" s="327"/>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1969</v>
      </c>
    </row>
    <row r="2" spans="1:1" ht="12.75" customHeight="1" x14ac:dyDescent="0.2">
      <c r="A2" s="204"/>
    </row>
    <row r="3" spans="1:1" ht="12.75" x14ac:dyDescent="0.2">
      <c r="A3" s="205" t="s">
        <v>1970</v>
      </c>
    </row>
    <row r="4" spans="1:1" ht="39" customHeight="1" x14ac:dyDescent="0.2">
      <c r="A4" s="205" t="s">
        <v>1971</v>
      </c>
    </row>
    <row r="5" spans="1:1" ht="60.75" customHeight="1" x14ac:dyDescent="0.2">
      <c r="A5" s="205" t="s">
        <v>1972</v>
      </c>
    </row>
    <row r="6" spans="1:1" ht="27" customHeight="1" x14ac:dyDescent="0.2">
      <c r="A6" s="206" t="s">
        <v>1973</v>
      </c>
    </row>
    <row r="7" spans="1:1" ht="56.25" x14ac:dyDescent="0.2">
      <c r="A7" s="207" t="s">
        <v>1974</v>
      </c>
    </row>
    <row r="8" spans="1:1" ht="78.75" x14ac:dyDescent="0.2">
      <c r="A8" s="208" t="s">
        <v>1975</v>
      </c>
    </row>
    <row r="9" spans="1:1" ht="22.5" x14ac:dyDescent="0.2">
      <c r="A9" s="205" t="s">
        <v>1976</v>
      </c>
    </row>
    <row r="10" spans="1:1" ht="56.25" x14ac:dyDescent="0.2">
      <c r="A10" s="205" t="s">
        <v>1977</v>
      </c>
    </row>
    <row r="11" spans="1:1" ht="42.75" customHeight="1" x14ac:dyDescent="0.2">
      <c r="A11" s="209" t="s">
        <v>1978</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8" t="s">
        <v>1979</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1980</v>
      </c>
      <c r="J3" s="5"/>
      <c r="K3" s="5"/>
      <c r="L3" s="5"/>
      <c r="M3" s="5"/>
      <c r="N3" s="5"/>
      <c r="O3" s="5"/>
      <c r="P3" s="5"/>
      <c r="Q3" s="5"/>
      <c r="R3" s="5"/>
      <c r="S3" s="5"/>
      <c r="T3" s="5"/>
      <c r="U3" s="5"/>
      <c r="V3" s="5"/>
      <c r="W3" s="5"/>
    </row>
    <row r="4" spans="1:23" ht="32.25" customHeight="1" x14ac:dyDescent="0.35">
      <c r="A4" s="370" t="s">
        <v>1981</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1982</v>
      </c>
      <c r="C6" s="239">
        <v>18635</v>
      </c>
      <c r="D6" s="315"/>
      <c r="E6" s="235"/>
      <c r="F6" s="234"/>
      <c r="G6" s="234"/>
      <c r="H6" s="19" t="s">
        <v>1983</v>
      </c>
      <c r="I6" s="20" t="s">
        <v>1984</v>
      </c>
      <c r="J6" s="5"/>
      <c r="K6" s="5"/>
      <c r="L6" s="5"/>
      <c r="M6" s="5"/>
      <c r="N6" s="5"/>
      <c r="O6" s="5"/>
      <c r="P6" s="5"/>
      <c r="Q6" s="5"/>
      <c r="R6" s="5"/>
      <c r="S6" s="5"/>
      <c r="T6" s="5"/>
      <c r="U6" s="5"/>
      <c r="V6" s="5"/>
      <c r="W6" s="5"/>
    </row>
    <row r="7" spans="1:23" ht="13.5" customHeight="1" x14ac:dyDescent="0.2">
      <c r="B7" s="18"/>
      <c r="C7" s="318"/>
      <c r="D7" s="315"/>
      <c r="E7" s="338" t="s">
        <v>1985</v>
      </c>
      <c r="F7" s="372" t="s">
        <v>1986</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1987</v>
      </c>
      <c r="C8" s="240" t="s">
        <v>1988</v>
      </c>
      <c r="D8" s="315"/>
      <c r="E8" s="338"/>
      <c r="F8" s="352" t="s">
        <v>1989</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8"/>
      <c r="F9" s="366" t="s">
        <v>1990</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38"/>
      <c r="F10" s="352" t="s">
        <v>1991</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38"/>
      <c r="F11" s="364" t="s">
        <v>1992</v>
      </c>
      <c r="G11" s="365"/>
      <c r="H11" s="295" t="str">
        <f>IF(OR(MAX(Skriveni!C1581:C1685)&gt;0,MIN(Skriveni!C1581:C1685)&lt;0),"DA","NE")</f>
        <v>NE</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38"/>
      <c r="F12" s="362" t="s">
        <v>1993</v>
      </c>
      <c r="G12" s="363"/>
      <c r="H12" s="323" t="s">
        <v>1994</v>
      </c>
      <c r="I12" s="27" t="s">
        <v>1995</v>
      </c>
      <c r="J12" s="228"/>
      <c r="K12" s="228"/>
      <c r="L12" s="5"/>
      <c r="M12" s="5"/>
      <c r="N12" s="5"/>
      <c r="O12" s="5"/>
      <c r="P12" s="5"/>
      <c r="Q12" s="5"/>
      <c r="R12" s="5"/>
      <c r="S12" s="5"/>
      <c r="T12" s="5"/>
      <c r="U12" s="5"/>
      <c r="V12" s="5"/>
      <c r="W12" s="5"/>
    </row>
    <row r="13" spans="1:23" ht="23.25" x14ac:dyDescent="0.2">
      <c r="B13" s="18" t="s">
        <v>1996</v>
      </c>
      <c r="C13" s="242" t="s">
        <v>5</v>
      </c>
      <c r="D13" s="315"/>
      <c r="E13" s="338"/>
      <c r="F13" s="335" t="s">
        <v>1997</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1998</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1986</v>
      </c>
      <c r="B17" s="342" t="str">
        <f>'PR-RAS'!B6</f>
        <v>PRIHODI POSLOVANJA (šifre 61+62+63+64+65+66+67+68)</v>
      </c>
      <c r="C17" s="343"/>
      <c r="D17" s="343"/>
      <c r="E17" s="343"/>
      <c r="F17" s="344"/>
      <c r="G17" s="28" t="str">
        <f>'PR-RAS'!C6</f>
        <v>6</v>
      </c>
      <c r="H17" s="275">
        <f>'PR-RAS'!D6</f>
        <v>311010.45999999996</v>
      </c>
      <c r="I17" s="275">
        <f>'PR-RAS'!E6</f>
        <v>337796.07</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407985.05999999994</v>
      </c>
      <c r="I18" s="275">
        <f>'PR-RAS'!E152</f>
        <v>341111.76</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82585.049999999974</v>
      </c>
      <c r="I20" s="275">
        <f>'PR-RAS'!E650</f>
        <v>87766.430000000008</v>
      </c>
      <c r="J20" s="5"/>
      <c r="K20" s="5"/>
      <c r="L20" s="5"/>
      <c r="M20" s="5"/>
      <c r="N20" s="5"/>
      <c r="O20" s="5"/>
      <c r="P20" s="5"/>
      <c r="Q20" s="5"/>
      <c r="R20" s="5"/>
      <c r="S20" s="5"/>
      <c r="T20" s="5"/>
      <c r="U20" s="5"/>
      <c r="V20" s="5"/>
      <c r="W20" s="5"/>
    </row>
    <row r="21" spans="1:23" ht="29.25" customHeight="1" x14ac:dyDescent="0.2">
      <c r="A21" s="200" t="s">
        <v>1998</v>
      </c>
      <c r="B21" s="339" t="s">
        <v>8</v>
      </c>
      <c r="C21" s="340"/>
      <c r="D21" s="340"/>
      <c r="E21" s="340"/>
      <c r="F21" s="341"/>
      <c r="G21" s="201" t="s">
        <v>9</v>
      </c>
      <c r="H21" s="265" t="s">
        <v>1999</v>
      </c>
      <c r="I21" s="266" t="s">
        <v>2000</v>
      </c>
      <c r="J21" s="5"/>
      <c r="K21" s="5"/>
      <c r="L21" s="5"/>
      <c r="M21" s="5"/>
      <c r="N21" s="5"/>
      <c r="O21" s="5"/>
      <c r="P21" s="5"/>
      <c r="Q21" s="5"/>
      <c r="R21" s="5"/>
      <c r="S21" s="5"/>
      <c r="T21" s="5"/>
      <c r="U21" s="5"/>
      <c r="V21" s="5"/>
      <c r="W21" s="5"/>
    </row>
    <row r="22" spans="1:23" ht="12.75" customHeight="1" x14ac:dyDescent="0.2">
      <c r="A22" s="359" t="s">
        <v>1989</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1998</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2001</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1998</v>
      </c>
      <c r="B32" s="339" t="s">
        <v>8</v>
      </c>
      <c r="C32" s="340"/>
      <c r="D32" s="340"/>
      <c r="E32" s="340"/>
      <c r="F32" s="341"/>
      <c r="G32" s="201" t="s">
        <v>9</v>
      </c>
      <c r="H32" s="265" t="s">
        <v>2002</v>
      </c>
      <c r="I32" s="266" t="s">
        <v>2003</v>
      </c>
      <c r="J32" s="5"/>
      <c r="K32" s="5"/>
      <c r="L32" s="5"/>
      <c r="M32" s="5"/>
      <c r="N32" s="5"/>
      <c r="O32" s="5"/>
      <c r="P32" s="5"/>
      <c r="Q32" s="5"/>
      <c r="R32" s="5"/>
      <c r="S32" s="5"/>
      <c r="T32" s="5"/>
      <c r="U32" s="5"/>
      <c r="V32" s="5"/>
      <c r="W32" s="5"/>
    </row>
    <row r="33" spans="1:23" ht="12.75" customHeight="1" x14ac:dyDescent="0.2">
      <c r="A33" s="359" t="s">
        <v>1991</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1998</v>
      </c>
      <c r="B37" s="339" t="s">
        <v>8</v>
      </c>
      <c r="C37" s="340"/>
      <c r="D37" s="340"/>
      <c r="E37" s="340"/>
      <c r="F37" s="341"/>
      <c r="G37" s="201" t="s">
        <v>9</v>
      </c>
      <c r="H37" s="265" t="s">
        <v>1999</v>
      </c>
      <c r="I37" s="266" t="s">
        <v>1950</v>
      </c>
      <c r="J37" s="5"/>
      <c r="K37" s="5"/>
      <c r="L37" s="5"/>
      <c r="M37" s="5"/>
      <c r="N37" s="5"/>
      <c r="O37" s="5"/>
      <c r="P37" s="5"/>
      <c r="Q37" s="5"/>
      <c r="R37" s="5"/>
      <c r="S37" s="5"/>
      <c r="T37" s="5"/>
      <c r="U37" s="5"/>
      <c r="V37" s="5"/>
      <c r="W37" s="5"/>
    </row>
    <row r="38" spans="1:23" ht="12.75" customHeight="1" x14ac:dyDescent="0.2">
      <c r="A38" s="359" t="s">
        <v>1992</v>
      </c>
      <c r="B38" s="342" t="str">
        <f>OBVEZE!B5</f>
        <v>Stanje obveza 1. siječnja (=stanju obveza iz Izvještaja o obvezama na 31. prosinca prethodne godine)</v>
      </c>
      <c r="C38" s="343"/>
      <c r="D38" s="343"/>
      <c r="E38" s="343"/>
      <c r="F38" s="344"/>
      <c r="G38" s="126" t="str">
        <f>OBVEZE!C5</f>
        <v>V001</v>
      </c>
      <c r="H38" s="275">
        <f>OBVEZE!D5</f>
        <v>0</v>
      </c>
      <c r="I38" s="275" t="s">
        <v>2004</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2004</v>
      </c>
      <c r="I39" s="275">
        <f>OBVEZE!D44</f>
        <v>0</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2004</v>
      </c>
      <c r="I40" s="275">
        <f>OBVEZE!D45</f>
        <v>0</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2004</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2005</v>
      </c>
      <c r="F44" s="354"/>
      <c r="G44" s="229"/>
      <c r="H44" s="355" t="s">
        <v>2006</v>
      </c>
      <c r="I44" s="355"/>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836" zoomScaleNormal="100" workbookViewId="0">
      <selection activeCell="G759" sqref="G75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311010.45999999996</v>
      </c>
      <c r="E6" s="60">
        <f>E7+E43+E49+E82+E106+E125+E134+E140</f>
        <v>337796.07</v>
      </c>
      <c r="F6" s="45">
        <f t="shared" ref="F6:F132" si="0">IF(D6&lt;&gt;0,IF(E6/D6&gt;=100,"&gt;&gt;100",E6/D6*100),"-")</f>
        <v>108.61244666819245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284094.39</v>
      </c>
      <c r="E49" s="60">
        <f>E50+E53+E58+E61+E64+E68+E71+E74+E77</f>
        <v>307791.51</v>
      </c>
      <c r="F49" s="45">
        <f t="shared" si="0"/>
        <v>108.34128403591497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284094.39</v>
      </c>
      <c r="E68" s="60">
        <f t="shared" si="11"/>
        <v>307791.51</v>
      </c>
      <c r="F68" s="45">
        <f t="shared" si="0"/>
        <v>108.34128403591497</v>
      </c>
    </row>
    <row r="69" spans="1:6" ht="12.75" customHeight="1" x14ac:dyDescent="0.2">
      <c r="A69" s="63" t="s">
        <v>141</v>
      </c>
      <c r="B69" s="64" t="s">
        <v>142</v>
      </c>
      <c r="C69" s="247" t="s">
        <v>141</v>
      </c>
      <c r="D69" s="194">
        <v>284094.39</v>
      </c>
      <c r="E69" s="194">
        <v>307791.51</v>
      </c>
      <c r="F69" s="45">
        <f t="shared" si="0"/>
        <v>108.34128403591497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1678</v>
      </c>
      <c r="E106" s="60">
        <f>E107+E112+E120+E124</f>
        <v>2065</v>
      </c>
      <c r="F106" s="45">
        <f t="shared" si="0"/>
        <v>123.06317044100119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1678</v>
      </c>
      <c r="E112" s="60">
        <f t="shared" si="20"/>
        <v>2065</v>
      </c>
      <c r="F112" s="45">
        <f t="shared" si="0"/>
        <v>123.06317044100119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1678</v>
      </c>
      <c r="E117" s="194">
        <v>2065</v>
      </c>
      <c r="F117" s="45">
        <f t="shared" si="0"/>
        <v>123.06317044100119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6821.72</v>
      </c>
      <c r="E125" s="60">
        <f t="shared" si="22"/>
        <v>1212</v>
      </c>
      <c r="F125" s="45">
        <f t="shared" si="0"/>
        <v>17.766780225514971</v>
      </c>
    </row>
    <row r="126" spans="1:6" ht="12.75" customHeight="1" x14ac:dyDescent="0.2">
      <c r="A126" s="63">
        <v>661</v>
      </c>
      <c r="B126" s="65" t="s">
        <v>255</v>
      </c>
      <c r="C126" s="247" t="s">
        <v>256</v>
      </c>
      <c r="D126" s="60">
        <f t="shared" ref="D126:E126" si="23">SUM(D127:D128)</f>
        <v>909</v>
      </c>
      <c r="E126" s="60">
        <f t="shared" si="23"/>
        <v>1062</v>
      </c>
      <c r="F126" s="45">
        <f t="shared" si="0"/>
        <v>116.83168316831683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909</v>
      </c>
      <c r="E128" s="194">
        <v>1062</v>
      </c>
      <c r="F128" s="45">
        <f t="shared" si="0"/>
        <v>116.83168316831683</v>
      </c>
    </row>
    <row r="129" spans="1:6" ht="36" x14ac:dyDescent="0.2">
      <c r="A129" s="63">
        <v>663</v>
      </c>
      <c r="B129" s="182" t="s">
        <v>261</v>
      </c>
      <c r="C129" s="247" t="s">
        <v>262</v>
      </c>
      <c r="D129" s="60">
        <f t="shared" ref="D129:E129" si="24">SUM(D130:D133)</f>
        <v>5912.72</v>
      </c>
      <c r="E129" s="60">
        <f t="shared" si="24"/>
        <v>150</v>
      </c>
      <c r="F129" s="45">
        <f t="shared" si="0"/>
        <v>2.5369034894261859</v>
      </c>
    </row>
    <row r="130" spans="1:6" ht="12.75" customHeight="1" x14ac:dyDescent="0.2">
      <c r="A130" s="63">
        <v>6631</v>
      </c>
      <c r="B130" s="65" t="s">
        <v>263</v>
      </c>
      <c r="C130" s="247" t="s">
        <v>264</v>
      </c>
      <c r="D130" s="194">
        <v>5912.72</v>
      </c>
      <c r="E130" s="194">
        <v>150</v>
      </c>
      <c r="F130" s="45">
        <f t="shared" si="0"/>
        <v>2.5369034894261859</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18416.349999999999</v>
      </c>
      <c r="E134" s="60">
        <f t="shared" si="25"/>
        <v>26727.56</v>
      </c>
      <c r="F134" s="45">
        <f t="shared" ref="F134:F229" si="26">IF(D134&lt;&gt;0,IF(E134/D134&gt;=100,"&gt;&gt;100",E134/D134*100),"-")</f>
        <v>145.12951806411152</v>
      </c>
    </row>
    <row r="135" spans="1:6" ht="24" x14ac:dyDescent="0.2">
      <c r="A135" s="63">
        <v>671</v>
      </c>
      <c r="B135" s="182" t="s">
        <v>273</v>
      </c>
      <c r="C135" s="247" t="s">
        <v>274</v>
      </c>
      <c r="D135" s="60">
        <f t="shared" ref="D135:E135" si="27">SUM(D136:D138)</f>
        <v>18416.349999999999</v>
      </c>
      <c r="E135" s="60">
        <f t="shared" si="27"/>
        <v>26727.56</v>
      </c>
      <c r="F135" s="45">
        <f t="shared" si="26"/>
        <v>145.12951806411152</v>
      </c>
    </row>
    <row r="136" spans="1:6" ht="12.75" customHeight="1" x14ac:dyDescent="0.2">
      <c r="A136" s="63">
        <v>6711</v>
      </c>
      <c r="B136" s="65" t="s">
        <v>275</v>
      </c>
      <c r="C136" s="247" t="s">
        <v>276</v>
      </c>
      <c r="D136" s="194">
        <v>18314.71</v>
      </c>
      <c r="E136" s="194">
        <v>26727.56</v>
      </c>
      <c r="F136" s="45">
        <f t="shared" si="26"/>
        <v>145.93493426868349</v>
      </c>
    </row>
    <row r="137" spans="1:6" ht="24" x14ac:dyDescent="0.2">
      <c r="A137" s="63">
        <v>6712</v>
      </c>
      <c r="B137" s="182" t="s">
        <v>277</v>
      </c>
      <c r="C137" s="247" t="s">
        <v>278</v>
      </c>
      <c r="D137" s="194">
        <v>101.64</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407985.05999999994</v>
      </c>
      <c r="E152" s="60">
        <f>E153+E164+E202+E221+E230+E262+E273</f>
        <v>341111.76</v>
      </c>
      <c r="F152" s="45">
        <f t="shared" si="26"/>
        <v>83.608885090056987</v>
      </c>
    </row>
    <row r="153" spans="1:6" ht="12.75" customHeight="1" x14ac:dyDescent="0.2">
      <c r="A153" s="63">
        <v>31</v>
      </c>
      <c r="B153" s="64" t="s">
        <v>308</v>
      </c>
      <c r="C153" s="247" t="s">
        <v>3</v>
      </c>
      <c r="D153" s="60">
        <f t="shared" ref="D153:E153" si="30">D154+D159+D160</f>
        <v>384523.89999999997</v>
      </c>
      <c r="E153" s="60">
        <f t="shared" si="30"/>
        <v>318395.25</v>
      </c>
      <c r="F153" s="45">
        <f t="shared" si="26"/>
        <v>82.80246039322914</v>
      </c>
    </row>
    <row r="154" spans="1:6" ht="12.75" customHeight="1" x14ac:dyDescent="0.2">
      <c r="A154" s="63">
        <v>311</v>
      </c>
      <c r="B154" s="64" t="s">
        <v>309</v>
      </c>
      <c r="C154" s="247" t="s">
        <v>310</v>
      </c>
      <c r="D154" s="60">
        <f t="shared" ref="D154:E154" si="31">SUM(D155:D158)</f>
        <v>330063.35999999999</v>
      </c>
      <c r="E154" s="60">
        <f t="shared" si="31"/>
        <v>268594.32</v>
      </c>
      <c r="F154" s="45">
        <f t="shared" si="26"/>
        <v>81.376593875794029</v>
      </c>
    </row>
    <row r="155" spans="1:6" ht="12.75" customHeight="1" x14ac:dyDescent="0.2">
      <c r="A155" s="63">
        <v>3111</v>
      </c>
      <c r="B155" s="64" t="s">
        <v>311</v>
      </c>
      <c r="C155" s="247" t="s">
        <v>312</v>
      </c>
      <c r="D155" s="194">
        <v>330063.35999999999</v>
      </c>
      <c r="E155" s="194">
        <v>268594.32</v>
      </c>
      <c r="F155" s="45">
        <f t="shared" si="26"/>
        <v>81.376593875794029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0</v>
      </c>
      <c r="E159" s="194">
        <v>5482.88</v>
      </c>
      <c r="F159" s="45" t="str">
        <f t="shared" si="26"/>
        <v>-</v>
      </c>
    </row>
    <row r="160" spans="1:6" ht="12.75" customHeight="1" x14ac:dyDescent="0.2">
      <c r="A160" s="63">
        <v>313</v>
      </c>
      <c r="B160" s="65" t="s">
        <v>321</v>
      </c>
      <c r="C160" s="247" t="s">
        <v>322</v>
      </c>
      <c r="D160" s="60">
        <f t="shared" ref="D160:E160" si="32">SUM(D161:D163)</f>
        <v>54460.54</v>
      </c>
      <c r="E160" s="60">
        <f t="shared" si="32"/>
        <v>44318.05</v>
      </c>
      <c r="F160" s="45">
        <f t="shared" si="26"/>
        <v>81.376442466416975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54460.54</v>
      </c>
      <c r="E162" s="194">
        <v>44318.05</v>
      </c>
      <c r="F162" s="45">
        <f t="shared" si="26"/>
        <v>81.376442466416975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23461.16</v>
      </c>
      <c r="E164" s="60">
        <f>E165+E170+E178+E188+E189+E194</f>
        <v>22716.510000000002</v>
      </c>
      <c r="F164" s="45">
        <f t="shared" si="26"/>
        <v>96.826030767447151</v>
      </c>
    </row>
    <row r="165" spans="1:6" ht="12.75" customHeight="1" x14ac:dyDescent="0.2">
      <c r="A165" s="63">
        <v>321</v>
      </c>
      <c r="B165" s="64" t="s">
        <v>331</v>
      </c>
      <c r="C165" s="247" t="s">
        <v>332</v>
      </c>
      <c r="D165" s="60">
        <f t="shared" ref="D165:E165" si="33">SUM(D166:D169)</f>
        <v>3035.11</v>
      </c>
      <c r="E165" s="60">
        <f t="shared" si="33"/>
        <v>5495.75</v>
      </c>
      <c r="F165" s="45">
        <f t="shared" si="26"/>
        <v>181.072514669979</v>
      </c>
    </row>
    <row r="166" spans="1:6" ht="12.75" customHeight="1" x14ac:dyDescent="0.2">
      <c r="A166" s="63">
        <v>3211</v>
      </c>
      <c r="B166" s="64" t="s">
        <v>333</v>
      </c>
      <c r="C166" s="247" t="s">
        <v>334</v>
      </c>
      <c r="D166" s="194">
        <v>930.36</v>
      </c>
      <c r="E166" s="194">
        <v>1515.6</v>
      </c>
      <c r="F166" s="45">
        <f t="shared" si="26"/>
        <v>162.90468205855797</v>
      </c>
    </row>
    <row r="167" spans="1:6" ht="12.75" customHeight="1" x14ac:dyDescent="0.2">
      <c r="A167" s="63">
        <v>3212</v>
      </c>
      <c r="B167" s="64" t="s">
        <v>335</v>
      </c>
      <c r="C167" s="247" t="s">
        <v>336</v>
      </c>
      <c r="D167" s="194">
        <v>2054.75</v>
      </c>
      <c r="E167" s="194">
        <v>3910.61</v>
      </c>
      <c r="F167" s="45">
        <f t="shared" si="26"/>
        <v>190.3204769436671</v>
      </c>
    </row>
    <row r="168" spans="1:6" ht="12.75" customHeight="1" x14ac:dyDescent="0.2">
      <c r="A168" s="63">
        <v>3213</v>
      </c>
      <c r="B168" s="64" t="s">
        <v>337</v>
      </c>
      <c r="C168" s="247" t="s">
        <v>338</v>
      </c>
      <c r="D168" s="194">
        <v>50</v>
      </c>
      <c r="E168" s="194">
        <v>69.540000000000006</v>
      </c>
      <c r="F168" s="45">
        <f t="shared" si="26"/>
        <v>139.08000000000001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5702.9400000000005</v>
      </c>
      <c r="E170" s="60">
        <f t="shared" si="34"/>
        <v>8234.73</v>
      </c>
      <c r="F170" s="45">
        <f t="shared" si="26"/>
        <v>144.39447022062302</v>
      </c>
    </row>
    <row r="171" spans="1:6" ht="12.75" customHeight="1" x14ac:dyDescent="0.2">
      <c r="A171" s="63">
        <v>3221</v>
      </c>
      <c r="B171" s="64" t="s">
        <v>343</v>
      </c>
      <c r="C171" s="247" t="s">
        <v>344</v>
      </c>
      <c r="D171" s="194">
        <v>962.98</v>
      </c>
      <c r="E171" s="194">
        <v>872.16</v>
      </c>
      <c r="F171" s="45">
        <f t="shared" si="26"/>
        <v>90.568859166337816</v>
      </c>
    </row>
    <row r="172" spans="1:6" ht="12.75" customHeight="1" x14ac:dyDescent="0.2">
      <c r="A172" s="63">
        <v>3222</v>
      </c>
      <c r="B172" s="64" t="s">
        <v>345</v>
      </c>
      <c r="C172" s="247" t="s">
        <v>346</v>
      </c>
      <c r="D172" s="194">
        <v>1687.28</v>
      </c>
      <c r="E172" s="194">
        <v>3009.46</v>
      </c>
      <c r="F172" s="45">
        <f t="shared" si="26"/>
        <v>178.36162344127828</v>
      </c>
    </row>
    <row r="173" spans="1:6" ht="12.75" customHeight="1" x14ac:dyDescent="0.2">
      <c r="A173" s="63">
        <v>3223</v>
      </c>
      <c r="B173" s="65" t="s">
        <v>347</v>
      </c>
      <c r="C173" s="247" t="s">
        <v>348</v>
      </c>
      <c r="D173" s="194">
        <v>0</v>
      </c>
      <c r="E173" s="194"/>
      <c r="F173" s="45" t="str">
        <f t="shared" si="26"/>
        <v>-</v>
      </c>
    </row>
    <row r="174" spans="1:6" ht="12.75" customHeight="1" x14ac:dyDescent="0.2">
      <c r="A174" s="63">
        <v>3224</v>
      </c>
      <c r="B174" s="65" t="s">
        <v>349</v>
      </c>
      <c r="C174" s="247" t="s">
        <v>350</v>
      </c>
      <c r="D174" s="194">
        <v>1285.26</v>
      </c>
      <c r="E174" s="194">
        <v>2748.05</v>
      </c>
      <c r="F174" s="45">
        <f t="shared" si="26"/>
        <v>213.81276940074386</v>
      </c>
    </row>
    <row r="175" spans="1:6" ht="12.75" customHeight="1" x14ac:dyDescent="0.2">
      <c r="A175" s="63">
        <v>3225</v>
      </c>
      <c r="B175" s="65" t="s">
        <v>351</v>
      </c>
      <c r="C175" s="247" t="s">
        <v>352</v>
      </c>
      <c r="D175" s="194">
        <v>1767.42</v>
      </c>
      <c r="E175" s="194">
        <v>1605.06</v>
      </c>
      <c r="F175" s="45">
        <f t="shared" si="26"/>
        <v>90.813728485589166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4746.1500000000005</v>
      </c>
      <c r="E178" s="60">
        <f t="shared" si="35"/>
        <v>6529.6</v>
      </c>
      <c r="F178" s="45">
        <f t="shared" si="26"/>
        <v>137.57677275265215</v>
      </c>
    </row>
    <row r="179" spans="1:6" ht="12.75" customHeight="1" x14ac:dyDescent="0.2">
      <c r="A179" s="63">
        <v>3231</v>
      </c>
      <c r="B179" s="65" t="s">
        <v>359</v>
      </c>
      <c r="C179" s="247" t="s">
        <v>360</v>
      </c>
      <c r="D179" s="194">
        <v>502.73</v>
      </c>
      <c r="E179" s="194">
        <v>2402.44</v>
      </c>
      <c r="F179" s="45">
        <f t="shared" si="26"/>
        <v>477.87878185109304</v>
      </c>
    </row>
    <row r="180" spans="1:6" ht="12.75" customHeight="1" x14ac:dyDescent="0.2">
      <c r="A180" s="63">
        <v>3232</v>
      </c>
      <c r="B180" s="65" t="s">
        <v>361</v>
      </c>
      <c r="C180" s="247" t="s">
        <v>362</v>
      </c>
      <c r="D180" s="194">
        <v>991.45</v>
      </c>
      <c r="E180" s="194">
        <v>675.05</v>
      </c>
      <c r="F180" s="45">
        <f t="shared" si="26"/>
        <v>68.087145090523975</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1487.63</v>
      </c>
      <c r="E182" s="194">
        <v>1691.26</v>
      </c>
      <c r="F182" s="45">
        <f t="shared" si="26"/>
        <v>113.68821548368882</v>
      </c>
    </row>
    <row r="183" spans="1:6" ht="12.75" customHeight="1" x14ac:dyDescent="0.2">
      <c r="A183" s="63">
        <v>3235</v>
      </c>
      <c r="B183" s="64" t="s">
        <v>367</v>
      </c>
      <c r="C183" s="247" t="s">
        <v>368</v>
      </c>
      <c r="D183" s="194">
        <v>341.31</v>
      </c>
      <c r="E183" s="194">
        <v>420.67</v>
      </c>
      <c r="F183" s="45">
        <f t="shared" si="26"/>
        <v>123.25158946412354</v>
      </c>
    </row>
    <row r="184" spans="1:6" ht="12.75" customHeight="1" x14ac:dyDescent="0.2">
      <c r="A184" s="63">
        <v>3236</v>
      </c>
      <c r="B184" s="64" t="s">
        <v>369</v>
      </c>
      <c r="C184" s="247" t="s">
        <v>370</v>
      </c>
      <c r="D184" s="194">
        <v>200</v>
      </c>
      <c r="E184" s="194"/>
      <c r="F184" s="45">
        <f t="shared" si="26"/>
        <v>0</v>
      </c>
    </row>
    <row r="185" spans="1:6" ht="12.75" customHeight="1" x14ac:dyDescent="0.2">
      <c r="A185" s="63">
        <v>3237</v>
      </c>
      <c r="B185" s="64" t="s">
        <v>371</v>
      </c>
      <c r="C185" s="247" t="s">
        <v>372</v>
      </c>
      <c r="D185" s="194">
        <v>0</v>
      </c>
      <c r="E185" s="194">
        <v>123.17</v>
      </c>
      <c r="F185" s="45" t="str">
        <f t="shared" si="26"/>
        <v>-</v>
      </c>
    </row>
    <row r="186" spans="1:6" ht="12.75" customHeight="1" x14ac:dyDescent="0.2">
      <c r="A186" s="63">
        <v>3238</v>
      </c>
      <c r="B186" s="64" t="s">
        <v>373</v>
      </c>
      <c r="C186" s="247" t="s">
        <v>374</v>
      </c>
      <c r="D186" s="194">
        <v>613.42999999999995</v>
      </c>
      <c r="E186" s="194">
        <v>656.33</v>
      </c>
      <c r="F186" s="45">
        <f t="shared" si="26"/>
        <v>106.99346298681188</v>
      </c>
    </row>
    <row r="187" spans="1:6" ht="12.75" customHeight="1" x14ac:dyDescent="0.2">
      <c r="A187" s="63">
        <v>3239</v>
      </c>
      <c r="B187" s="64" t="s">
        <v>375</v>
      </c>
      <c r="C187" s="247" t="s">
        <v>376</v>
      </c>
      <c r="D187" s="194">
        <v>609.6</v>
      </c>
      <c r="E187" s="194">
        <v>560.67999999999995</v>
      </c>
      <c r="F187" s="45">
        <f t="shared" si="26"/>
        <v>91.975065616797892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9976.9599999999991</v>
      </c>
      <c r="E194" s="60">
        <f t="shared" si="36"/>
        <v>2456.4299999999998</v>
      </c>
      <c r="F194" s="45">
        <f t="shared" si="26"/>
        <v>24.621026845852846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5710.66</v>
      </c>
      <c r="E197" s="194">
        <v>70.569999999999993</v>
      </c>
      <c r="F197" s="45">
        <f t="shared" si="26"/>
        <v>1.2357590891420607</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1500</v>
      </c>
      <c r="E199" s="194">
        <v>840</v>
      </c>
      <c r="F199" s="45">
        <f t="shared" si="26"/>
        <v>56.000000000000007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2766.3</v>
      </c>
      <c r="E201" s="194">
        <v>1545.86</v>
      </c>
      <c r="F201" s="45">
        <f t="shared" si="26"/>
        <v>55.881863861475608</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407985.05999999994</v>
      </c>
      <c r="E299" s="60">
        <f>E152-E297+E298</f>
        <v>341111.76</v>
      </c>
      <c r="F299" s="45">
        <f t="shared" si="68"/>
        <v>83.608885090056987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96974.599999999977</v>
      </c>
      <c r="E301" s="60">
        <f>IF(E299&gt;=E6,E299-E6,0)</f>
        <v>3315.6900000000023</v>
      </c>
      <c r="F301" s="45">
        <f t="shared" si="68"/>
        <v>3.4191324326163794</v>
      </c>
    </row>
    <row r="302" spans="1:6" ht="12.75" customHeight="1" x14ac:dyDescent="0.2">
      <c r="A302" s="63">
        <v>92211</v>
      </c>
      <c r="B302" s="64" t="s">
        <v>596</v>
      </c>
      <c r="C302" s="247" t="s">
        <v>597</v>
      </c>
      <c r="D302" s="194">
        <v>14389.55</v>
      </c>
      <c r="E302" s="194">
        <v>0</v>
      </c>
      <c r="F302" s="45">
        <f t="shared" si="68"/>
        <v>0</v>
      </c>
    </row>
    <row r="303" spans="1:6" ht="12.75" customHeight="1" x14ac:dyDescent="0.2">
      <c r="A303" s="63">
        <v>92221</v>
      </c>
      <c r="B303" s="64" t="s">
        <v>598</v>
      </c>
      <c r="C303" s="247" t="s">
        <v>599</v>
      </c>
      <c r="D303" s="194">
        <v>0</v>
      </c>
      <c r="E303" s="194">
        <v>84450.74</v>
      </c>
      <c r="F303" s="45" t="str">
        <f t="shared" si="68"/>
        <v>-</v>
      </c>
    </row>
    <row r="304" spans="1:6" ht="12.75" customHeight="1" x14ac:dyDescent="0.2">
      <c r="A304" s="63">
        <v>96</v>
      </c>
      <c r="B304" s="220" t="s">
        <v>600</v>
      </c>
      <c r="C304" s="247" t="s">
        <v>601</v>
      </c>
      <c r="D304" s="194">
        <v>96960.69</v>
      </c>
      <c r="E304" s="194">
        <v>111349.07</v>
      </c>
      <c r="F304" s="45">
        <f t="shared" si="68"/>
        <v>114.83939522295066</v>
      </c>
    </row>
    <row r="305" spans="1:6" ht="12" x14ac:dyDescent="0.2">
      <c r="A305" s="63">
        <v>9661</v>
      </c>
      <c r="B305" s="220" t="s">
        <v>602</v>
      </c>
      <c r="C305" s="247" t="s">
        <v>603</v>
      </c>
      <c r="D305" s="194">
        <v>904.88</v>
      </c>
      <c r="E305" s="194">
        <v>894.88</v>
      </c>
      <c r="F305" s="45">
        <f t="shared" si="68"/>
        <v>98.894881089205199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0" t="s">
        <v>606</v>
      </c>
      <c r="B307" s="381"/>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0</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311010.45999999996</v>
      </c>
      <c r="E422" s="60">
        <f>E6+E308</f>
        <v>337796.07</v>
      </c>
      <c r="F422" s="45">
        <f t="shared" si="72"/>
        <v>108.61244666819245</v>
      </c>
    </row>
    <row r="423" spans="1:6" ht="12.75" customHeight="1" x14ac:dyDescent="0.2">
      <c r="A423" s="63" t="s">
        <v>581</v>
      </c>
      <c r="B423" s="64" t="s">
        <v>804</v>
      </c>
      <c r="C423" s="247" t="s">
        <v>805</v>
      </c>
      <c r="D423" s="60">
        <f t="shared" ref="D423:E423" si="103">D299+D360</f>
        <v>407985.05999999994</v>
      </c>
      <c r="E423" s="60">
        <f t="shared" si="103"/>
        <v>341111.76</v>
      </c>
      <c r="F423" s="45">
        <f t="shared" si="72"/>
        <v>83.608885090056987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96974.599999999977</v>
      </c>
      <c r="E425" s="60">
        <f t="shared" si="105"/>
        <v>3315.6900000000023</v>
      </c>
      <c r="F425" s="45">
        <f t="shared" si="72"/>
        <v>3.4191324326163794</v>
      </c>
    </row>
    <row r="426" spans="1:6" ht="12.75" customHeight="1" x14ac:dyDescent="0.2">
      <c r="A426" s="251" t="s">
        <v>810</v>
      </c>
      <c r="B426" s="183" t="s">
        <v>811</v>
      </c>
      <c r="C426" s="252" t="s">
        <v>812</v>
      </c>
      <c r="D426" s="60">
        <f t="shared" ref="D426:E426" si="106">IF(D302-D303+D419-D420&gt;=0,D302-D303+D419-D420,0)</f>
        <v>14389.55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84450.74</v>
      </c>
      <c r="F427" s="45" t="str">
        <f t="shared" si="72"/>
        <v>-</v>
      </c>
    </row>
    <row r="428" spans="1:6" ht="24" x14ac:dyDescent="0.2">
      <c r="A428" s="249" t="s">
        <v>815</v>
      </c>
      <c r="B428" s="243" t="s">
        <v>816</v>
      </c>
      <c r="C428" s="250" t="s">
        <v>817</v>
      </c>
      <c r="D428" s="81">
        <f t="shared" ref="D428:E428" si="108">D304+D421</f>
        <v>96960.69</v>
      </c>
      <c r="E428" s="81">
        <f t="shared" si="108"/>
        <v>111349.07</v>
      </c>
      <c r="F428" s="61">
        <f t="shared" si="72"/>
        <v>114.83939522295066</v>
      </c>
    </row>
    <row r="429" spans="1:6" s="55" customFormat="1" ht="20.100000000000001" customHeight="1" x14ac:dyDescent="0.2">
      <c r="A429" s="380" t="s">
        <v>818</v>
      </c>
      <c r="B429" s="38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311010.45999999996</v>
      </c>
      <c r="E643" s="60">
        <f>E422+E430</f>
        <v>337796.07</v>
      </c>
      <c r="F643" s="45">
        <f t="shared" si="109"/>
        <v>108.61244666819245</v>
      </c>
    </row>
    <row r="644" spans="1:6" ht="12.75" customHeight="1" x14ac:dyDescent="0.2">
      <c r="A644" s="63" t="s">
        <v>581</v>
      </c>
      <c r="B644" s="64" t="s">
        <v>1237</v>
      </c>
      <c r="C644" s="247" t="s">
        <v>1238</v>
      </c>
      <c r="D644" s="60">
        <f>D423+D535</f>
        <v>407985.05999999994</v>
      </c>
      <c r="E644" s="60">
        <f>E423+E535</f>
        <v>341111.76</v>
      </c>
      <c r="F644" s="45">
        <f t="shared" si="109"/>
        <v>83.608885090056987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96974.599999999977</v>
      </c>
      <c r="E646" s="60">
        <f t="shared" si="164"/>
        <v>3315.6900000000023</v>
      </c>
      <c r="F646" s="45">
        <f t="shared" si="109"/>
        <v>3.4191324326163794</v>
      </c>
    </row>
    <row r="647" spans="1:6" ht="24" x14ac:dyDescent="0.2">
      <c r="A647" s="251" t="s">
        <v>1243</v>
      </c>
      <c r="B647" s="64" t="s">
        <v>1244</v>
      </c>
      <c r="C647" s="252" t="s">
        <v>1243</v>
      </c>
      <c r="D647" s="60">
        <f>IF(D426-D427+D641-D642&gt;=0,D426-D427+D641-D642,0)</f>
        <v>14389.55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84450.74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82585.049999999974</v>
      </c>
      <c r="E650" s="60">
        <f t="shared" si="166"/>
        <v>87766.430000000008</v>
      </c>
      <c r="F650" s="45">
        <f t="shared" si="109"/>
        <v>106.27399268996027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0" t="s">
        <v>1253</v>
      </c>
      <c r="B652" s="381"/>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7740.72</v>
      </c>
      <c r="E654" s="194">
        <v>3434</v>
      </c>
      <c r="F654" s="45">
        <f t="shared" si="167"/>
        <v>44.362798292665282</v>
      </c>
    </row>
    <row r="655" spans="1:6" ht="12.75" customHeight="1" x14ac:dyDescent="0.2">
      <c r="A655" s="63" t="s">
        <v>1258</v>
      </c>
      <c r="B655" s="64" t="s">
        <v>1259</v>
      </c>
      <c r="C655" s="247" t="s">
        <v>1258</v>
      </c>
      <c r="D655" s="194">
        <v>7740.72</v>
      </c>
      <c r="E655" s="194">
        <v>3434</v>
      </c>
      <c r="F655" s="45">
        <f t="shared" si="167"/>
        <v>44.362798292665282</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52</v>
      </c>
      <c r="E658" s="253">
        <v>54</v>
      </c>
      <c r="F658" s="45">
        <f t="shared" si="167"/>
        <v>103.84615384615385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40</v>
      </c>
      <c r="E660" s="253">
        <v>40</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284094.39</v>
      </c>
      <c r="E683" s="192">
        <v>307541.51</v>
      </c>
      <c r="F683" s="71">
        <f t="shared" si="167"/>
        <v>108.25328511414816</v>
      </c>
    </row>
    <row r="684" spans="1:6" ht="24" x14ac:dyDescent="0.2">
      <c r="A684" s="70">
        <v>63613</v>
      </c>
      <c r="B684" s="182" t="s">
        <v>1317</v>
      </c>
      <c r="C684" s="278" t="s">
        <v>1318</v>
      </c>
      <c r="D684" s="192">
        <v>0</v>
      </c>
      <c r="E684" s="192">
        <v>250</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1678</v>
      </c>
      <c r="E724" s="192">
        <v>2065</v>
      </c>
      <c r="F724" s="71">
        <f t="shared" si="167"/>
        <v>123.06317044100119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882.88</v>
      </c>
      <c r="F733" s="71" t="str">
        <f t="shared" si="167"/>
        <v>-</v>
      </c>
    </row>
    <row r="734" spans="1:6" ht="12.75" customHeight="1" x14ac:dyDescent="0.2">
      <c r="A734" s="70">
        <v>32121</v>
      </c>
      <c r="B734" s="65" t="s">
        <v>1397</v>
      </c>
      <c r="C734" s="278" t="s">
        <v>1398</v>
      </c>
      <c r="D734" s="192">
        <v>2054.75</v>
      </c>
      <c r="E734" s="192">
        <v>3910.61</v>
      </c>
      <c r="F734" s="71">
        <f t="shared" si="167"/>
        <v>190.3204769436671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200</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123.17</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840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6" t="s">
        <v>1947</v>
      </c>
      <c r="B1010" s="37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0" width="14.42578125" style="67" customWidth="1"/>
    <col min="31"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2" t="s">
        <v>1989</v>
      </c>
      <c r="B2" s="383"/>
      <c r="C2" s="383"/>
      <c r="D2" s="383"/>
      <c r="E2" s="383"/>
      <c r="F2" s="383"/>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1999</v>
      </c>
      <c r="E3" s="308" t="s">
        <v>2000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2996</v>
      </c>
      <c r="B5" s="386"/>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2997</v>
      </c>
      <c r="C6" s="261" t="s">
        <v>2998</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2999</v>
      </c>
      <c r="C7" s="134" t="s">
        <v>3000</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2724</v>
      </c>
      <c r="B8" s="65" t="s">
        <v>3001</v>
      </c>
      <c r="C8" s="134" t="s">
        <v>2724</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2726</v>
      </c>
      <c r="B9" s="65" t="s">
        <v>3002</v>
      </c>
      <c r="C9" s="134" t="s">
        <v>2726</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2734</v>
      </c>
      <c r="B10" s="65" t="s">
        <v>3003</v>
      </c>
      <c r="C10" s="134" t="s">
        <v>2734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3004</v>
      </c>
      <c r="B11" s="65" t="s">
        <v>3005</v>
      </c>
      <c r="C11" s="134" t="s">
        <v>3004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2758</v>
      </c>
      <c r="B12" s="65" t="s">
        <v>3006</v>
      </c>
      <c r="C12" s="134" t="s">
        <v>2758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3007</v>
      </c>
      <c r="B13" s="65" t="s">
        <v>3008</v>
      </c>
      <c r="C13" s="134" t="s">
        <v>3007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3009</v>
      </c>
      <c r="B14" s="65" t="s">
        <v>637</v>
      </c>
      <c r="C14" s="134" t="s">
        <v>3009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3010</v>
      </c>
      <c r="B15" s="65" t="s">
        <v>639</v>
      </c>
      <c r="C15" s="134" t="s">
        <v>3010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3011</v>
      </c>
      <c r="B16" s="65" t="s">
        <v>641</v>
      </c>
      <c r="C16" s="134" t="s">
        <v>3011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3012</v>
      </c>
      <c r="B17" s="65" t="s">
        <v>643</v>
      </c>
      <c r="C17" s="134" t="s">
        <v>3012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3013</v>
      </c>
      <c r="B18" s="65" t="s">
        <v>3014</v>
      </c>
      <c r="C18" s="134" t="s">
        <v>3013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3015</v>
      </c>
      <c r="B19" s="65" t="s">
        <v>3016</v>
      </c>
      <c r="C19" s="134" t="s">
        <v>3015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3017</v>
      </c>
      <c r="B20" s="65" t="s">
        <v>647</v>
      </c>
      <c r="C20" s="134" t="s">
        <v>3017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3018</v>
      </c>
      <c r="B21" s="65" t="s">
        <v>740</v>
      </c>
      <c r="C21" s="134" t="s">
        <v>3018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3019</v>
      </c>
      <c r="B22" s="65" t="s">
        <v>651</v>
      </c>
      <c r="C22" s="134" t="s">
        <v>3019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3020</v>
      </c>
      <c r="B23" s="65" t="s">
        <v>653</v>
      </c>
      <c r="C23" s="134" t="s">
        <v>3020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3021</v>
      </c>
      <c r="B24" s="65" t="s">
        <v>3022</v>
      </c>
      <c r="C24" s="134" t="s">
        <v>3021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3023</v>
      </c>
      <c r="B25" s="65" t="s">
        <v>657</v>
      </c>
      <c r="C25" s="134" t="s">
        <v>3023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3024</v>
      </c>
      <c r="B26" s="65" t="s">
        <v>659</v>
      </c>
      <c r="C26" s="134" t="s">
        <v>3024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3025</v>
      </c>
      <c r="B27" s="65" t="s">
        <v>662</v>
      </c>
      <c r="C27" s="134" t="s">
        <v>3025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3026</v>
      </c>
      <c r="B28" s="65" t="s">
        <v>3027</v>
      </c>
      <c r="C28" s="134" t="s">
        <v>3026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3028</v>
      </c>
      <c r="B29" s="65" t="s">
        <v>3029</v>
      </c>
      <c r="C29" s="134" t="s">
        <v>3028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3030</v>
      </c>
      <c r="B30" s="65" t="s">
        <v>665</v>
      </c>
      <c r="C30" s="134" t="s">
        <v>3030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3031</v>
      </c>
      <c r="B31" s="65" t="s">
        <v>3032</v>
      </c>
      <c r="C31" s="134" t="s">
        <v>3031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3033</v>
      </c>
      <c r="B32" s="65" t="s">
        <v>669</v>
      </c>
      <c r="C32" s="134" t="s">
        <v>3033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3034</v>
      </c>
      <c r="B33" s="65" t="s">
        <v>671</v>
      </c>
      <c r="C33" s="134" t="s">
        <v>3034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3035</v>
      </c>
      <c r="B34" s="65" t="s">
        <v>3036</v>
      </c>
      <c r="C34" s="134" t="s">
        <v>3035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3037</v>
      </c>
      <c r="B35" s="65" t="s">
        <v>3038</v>
      </c>
      <c r="C35" s="134" t="s">
        <v>3037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3039</v>
      </c>
      <c r="B36" s="65" t="s">
        <v>756</v>
      </c>
      <c r="C36" s="134" t="s">
        <v>3039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3040</v>
      </c>
      <c r="B37" s="65" t="s">
        <v>677</v>
      </c>
      <c r="C37" s="134" t="s">
        <v>3040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3041</v>
      </c>
      <c r="B38" s="65" t="s">
        <v>679</v>
      </c>
      <c r="C38" s="134" t="s">
        <v>3041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3042</v>
      </c>
      <c r="B39" s="65" t="s">
        <v>681</v>
      </c>
      <c r="C39" s="134" t="s">
        <v>3042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3043</v>
      </c>
      <c r="B40" s="65" t="s">
        <v>3044</v>
      </c>
      <c r="C40" s="134" t="s">
        <v>3043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3045</v>
      </c>
      <c r="B41" s="65" t="s">
        <v>3046</v>
      </c>
      <c r="C41" s="134" t="s">
        <v>3045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3047</v>
      </c>
      <c r="B42" s="65" t="s">
        <v>685</v>
      </c>
      <c r="C42" s="134" t="s">
        <v>3047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3048</v>
      </c>
      <c r="B43" s="65" t="s">
        <v>687</v>
      </c>
      <c r="C43" s="134" t="s">
        <v>3048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3049</v>
      </c>
      <c r="B44" s="65" t="s">
        <v>3050</v>
      </c>
      <c r="C44" s="134" t="s">
        <v>3049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3051</v>
      </c>
      <c r="B45" s="65" t="s">
        <v>3052</v>
      </c>
      <c r="C45" s="134" t="s">
        <v>3051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3053</v>
      </c>
      <c r="B46" s="65" t="s">
        <v>691</v>
      </c>
      <c r="C46" s="134" t="s">
        <v>3053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3054</v>
      </c>
      <c r="B47" s="65" t="s">
        <v>3055</v>
      </c>
      <c r="C47" s="134" t="s">
        <v>3054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3056</v>
      </c>
      <c r="B48" s="65" t="s">
        <v>695</v>
      </c>
      <c r="C48" s="134" t="s">
        <v>3056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3057</v>
      </c>
      <c r="B49" s="65" t="s">
        <v>697</v>
      </c>
      <c r="C49" s="134" t="s">
        <v>3057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3058</v>
      </c>
      <c r="B50" s="65" t="s">
        <v>3059</v>
      </c>
      <c r="C50" s="134" t="s">
        <v>3058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2770</v>
      </c>
      <c r="B51" s="65" t="s">
        <v>2664</v>
      </c>
      <c r="C51" s="134" t="s">
        <v>2770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2784</v>
      </c>
      <c r="B52" s="65" t="s">
        <v>3060</v>
      </c>
      <c r="C52" s="134" t="s">
        <v>2784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2786</v>
      </c>
      <c r="B53" s="65" t="s">
        <v>3061</v>
      </c>
      <c r="C53" s="134" t="s">
        <v>2786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2792</v>
      </c>
      <c r="B54" s="65" t="s">
        <v>3062</v>
      </c>
      <c r="C54" s="134" t="s">
        <v>2792</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2862</v>
      </c>
      <c r="B55" s="65" t="s">
        <v>3063</v>
      </c>
      <c r="C55" s="134" t="s">
        <v>2862</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2864</v>
      </c>
      <c r="B56" s="65" t="s">
        <v>3064</v>
      </c>
      <c r="C56" s="134" t="s">
        <v>2864</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2866</v>
      </c>
      <c r="B57" s="65" t="s">
        <v>3065</v>
      </c>
      <c r="C57" s="134" t="s">
        <v>2866</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2868</v>
      </c>
      <c r="B58" s="65" t="s">
        <v>3066</v>
      </c>
      <c r="C58" s="134" t="s">
        <v>2868</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2870</v>
      </c>
      <c r="B59" s="65" t="s">
        <v>3067</v>
      </c>
      <c r="C59" s="134" t="s">
        <v>2870</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2872</v>
      </c>
      <c r="B60" s="65" t="s">
        <v>3068</v>
      </c>
      <c r="C60" s="134" t="s">
        <v>2872</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2874</v>
      </c>
      <c r="B61" s="65" t="s">
        <v>3069</v>
      </c>
      <c r="C61" s="134" t="s">
        <v>2874</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2876</v>
      </c>
      <c r="B62" s="65" t="s">
        <v>3070</v>
      </c>
      <c r="C62" s="134" t="s">
        <v>2876</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2878</v>
      </c>
      <c r="B63" s="65" t="s">
        <v>3071</v>
      </c>
      <c r="C63" s="134" t="s">
        <v>2878</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2880</v>
      </c>
      <c r="B64" s="65" t="s">
        <v>3072</v>
      </c>
      <c r="C64" s="134" t="s">
        <v>2880</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2882</v>
      </c>
      <c r="B65" s="65" t="s">
        <v>3073</v>
      </c>
      <c r="C65" s="134" t="s">
        <v>2882</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2884</v>
      </c>
      <c r="B66" s="65" t="s">
        <v>3074</v>
      </c>
      <c r="C66" s="134" t="s">
        <v>2884</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2886</v>
      </c>
      <c r="B67" s="65" t="s">
        <v>3075</v>
      </c>
      <c r="C67" s="134" t="s">
        <v>2886</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2888</v>
      </c>
      <c r="B68" s="65" t="s">
        <v>3076</v>
      </c>
      <c r="C68" s="134" t="s">
        <v>2888</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3077</v>
      </c>
      <c r="B69" s="65" t="s">
        <v>3078</v>
      </c>
      <c r="C69" s="134" t="s">
        <v>3077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3079</v>
      </c>
      <c r="B70" s="65" t="s">
        <v>3080</v>
      </c>
      <c r="C70" s="134" t="s">
        <v>3079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3081</v>
      </c>
      <c r="B71" s="65" t="s">
        <v>3082</v>
      </c>
      <c r="C71" s="134" t="s">
        <v>3081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3083</v>
      </c>
      <c r="B72" s="65" t="s">
        <v>3084</v>
      </c>
      <c r="C72" s="134" t="s">
        <v>3083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3085</v>
      </c>
      <c r="B73" s="65" t="s">
        <v>3086</v>
      </c>
      <c r="C73" s="134" t="s">
        <v>3085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3087</v>
      </c>
      <c r="B74" s="65" t="s">
        <v>3088</v>
      </c>
      <c r="C74" s="134" t="s">
        <v>3087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3089</v>
      </c>
      <c r="B75" s="65" t="s">
        <v>3090</v>
      </c>
      <c r="C75" s="134" t="s">
        <v>3089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3091</v>
      </c>
      <c r="B76" s="65" t="s">
        <v>3092</v>
      </c>
      <c r="C76" s="134" t="s">
        <v>3091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3093</v>
      </c>
      <c r="B77" s="65" t="s">
        <v>3094</v>
      </c>
      <c r="C77" s="134" t="s">
        <v>3093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3095</v>
      </c>
      <c r="B78" s="65" t="s">
        <v>3096</v>
      </c>
      <c r="C78" s="134" t="s">
        <v>3095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3097</v>
      </c>
      <c r="B79" s="65" t="s">
        <v>3098</v>
      </c>
      <c r="C79" s="134" t="s">
        <v>3097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3099</v>
      </c>
      <c r="B80" s="65" t="s">
        <v>3100</v>
      </c>
      <c r="C80" s="134" t="s">
        <v>3099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3101</v>
      </c>
      <c r="B81" s="65" t="s">
        <v>3102</v>
      </c>
      <c r="C81" s="134" t="s">
        <v>3101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3103</v>
      </c>
      <c r="B82" s="65" t="s">
        <v>3104</v>
      </c>
      <c r="C82" s="134" t="s">
        <v>3103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3105</v>
      </c>
      <c r="B83" s="65" t="s">
        <v>3106</v>
      </c>
      <c r="C83" s="134" t="s">
        <v>3105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3107</v>
      </c>
      <c r="B84" s="65" t="s">
        <v>3108</v>
      </c>
      <c r="C84" s="134" t="s">
        <v>3107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3109</v>
      </c>
      <c r="B85" s="65" t="s">
        <v>3110</v>
      </c>
      <c r="C85" s="134" t="s">
        <v>3109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3111</v>
      </c>
      <c r="B86" s="65" t="s">
        <v>3112</v>
      </c>
      <c r="C86" s="134" t="s">
        <v>3111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3113</v>
      </c>
      <c r="B87" s="65" t="s">
        <v>3114</v>
      </c>
      <c r="C87" s="134" t="s">
        <v>3113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3115</v>
      </c>
      <c r="B88" s="65" t="s">
        <v>3116</v>
      </c>
      <c r="C88" s="134" t="s">
        <v>3115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3117</v>
      </c>
      <c r="C89" s="134" t="s">
        <v>3118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3119</v>
      </c>
      <c r="B90" s="65" t="s">
        <v>3120</v>
      </c>
      <c r="C90" s="134" t="s">
        <v>3119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3121</v>
      </c>
      <c r="B91" s="65" t="s">
        <v>3122</v>
      </c>
      <c r="C91" s="134" t="s">
        <v>3121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3123</v>
      </c>
      <c r="B92" s="65" t="s">
        <v>3124</v>
      </c>
      <c r="C92" s="134" t="s">
        <v>3123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3125</v>
      </c>
      <c r="B93" s="65" t="s">
        <v>3126</v>
      </c>
      <c r="C93" s="134" t="s">
        <v>3125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3127</v>
      </c>
      <c r="B94" s="65" t="s">
        <v>3128</v>
      </c>
      <c r="C94" s="134" t="s">
        <v>3127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3129</v>
      </c>
      <c r="B95" s="65" t="s">
        <v>3130</v>
      </c>
      <c r="C95" s="134" t="s">
        <v>3129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3131</v>
      </c>
      <c r="B96" s="65" t="s">
        <v>3132</v>
      </c>
      <c r="C96" s="134" t="s">
        <v>3131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3133</v>
      </c>
      <c r="B97" s="65" t="s">
        <v>3134</v>
      </c>
      <c r="C97" s="134" t="s">
        <v>3133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3135</v>
      </c>
      <c r="B98" s="65" t="s">
        <v>3136</v>
      </c>
      <c r="C98" s="134" t="s">
        <v>3135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3137</v>
      </c>
      <c r="B99" s="65" t="s">
        <v>3138</v>
      </c>
      <c r="C99" s="134" t="s">
        <v>3137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3139</v>
      </c>
      <c r="B100" s="65" t="s">
        <v>3140</v>
      </c>
      <c r="C100" s="134" t="s">
        <v>3139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3141</v>
      </c>
      <c r="B101" s="65" t="s">
        <v>3142</v>
      </c>
      <c r="C101" s="134" t="s">
        <v>3141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3143</v>
      </c>
      <c r="B102" s="65" t="s">
        <v>3144</v>
      </c>
      <c r="C102" s="134" t="s">
        <v>3143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3145</v>
      </c>
      <c r="B103" s="65" t="s">
        <v>3146</v>
      </c>
      <c r="C103" s="134" t="s">
        <v>3145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3147</v>
      </c>
      <c r="B104" s="65" t="s">
        <v>3148</v>
      </c>
      <c r="C104" s="134" t="s">
        <v>3147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3149</v>
      </c>
      <c r="B105" s="65" t="s">
        <v>3150</v>
      </c>
      <c r="C105" s="134" t="s">
        <v>3149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3151</v>
      </c>
      <c r="B106" s="65" t="s">
        <v>3152</v>
      </c>
      <c r="C106" s="134" t="s">
        <v>3151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3153</v>
      </c>
      <c r="C107" s="134" t="s">
        <v>3154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3155</v>
      </c>
      <c r="B108" s="65" t="s">
        <v>3156</v>
      </c>
      <c r="C108" s="134" t="s">
        <v>3155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3157</v>
      </c>
      <c r="B109" s="65" t="s">
        <v>3158</v>
      </c>
      <c r="C109" s="134" t="s">
        <v>3157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3159</v>
      </c>
      <c r="B110" s="65" t="s">
        <v>3160</v>
      </c>
      <c r="C110" s="134" t="s">
        <v>3159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3161</v>
      </c>
      <c r="B111" s="65" t="s">
        <v>3162</v>
      </c>
      <c r="C111" s="134" t="s">
        <v>3161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3163</v>
      </c>
      <c r="B112" s="65" t="s">
        <v>3164</v>
      </c>
      <c r="C112" s="134" t="s">
        <v>3163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3165</v>
      </c>
      <c r="B113" s="65" t="s">
        <v>3166</v>
      </c>
      <c r="C113" s="134" t="s">
        <v>3165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3167</v>
      </c>
      <c r="B114" s="65" t="s">
        <v>3168</v>
      </c>
      <c r="C114" s="134" t="s">
        <v>3167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3169</v>
      </c>
      <c r="B115" s="65" t="s">
        <v>3170</v>
      </c>
      <c r="C115" s="134" t="s">
        <v>3169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3171</v>
      </c>
      <c r="B116" s="65" t="s">
        <v>3172</v>
      </c>
      <c r="C116" s="134" t="s">
        <v>3171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3173</v>
      </c>
      <c r="B117" s="65" t="s">
        <v>3174</v>
      </c>
      <c r="C117" s="134" t="s">
        <v>3173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3175</v>
      </c>
      <c r="B118" s="65" t="s">
        <v>3176</v>
      </c>
      <c r="C118" s="134" t="s">
        <v>3175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3177</v>
      </c>
      <c r="B119" s="65" t="s">
        <v>3178</v>
      </c>
      <c r="C119" s="134" t="s">
        <v>3177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3179</v>
      </c>
      <c r="C120" s="134" t="s">
        <v>3180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3181</v>
      </c>
      <c r="B121" s="65" t="s">
        <v>3182</v>
      </c>
      <c r="C121" s="134" t="s">
        <v>3181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3183</v>
      </c>
      <c r="B122" s="65" t="s">
        <v>3184</v>
      </c>
      <c r="C122" s="134" t="s">
        <v>3183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3185</v>
      </c>
      <c r="B123" s="65" t="s">
        <v>3186</v>
      </c>
      <c r="C123" s="134" t="s">
        <v>3185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3187</v>
      </c>
      <c r="B124" s="65" t="s">
        <v>3188</v>
      </c>
      <c r="C124" s="134" t="s">
        <v>3187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3189</v>
      </c>
      <c r="B125" s="65" t="s">
        <v>3190</v>
      </c>
      <c r="C125" s="134" t="s">
        <v>3189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3191</v>
      </c>
      <c r="B126" s="65" t="s">
        <v>3192</v>
      </c>
      <c r="C126" s="134" t="s">
        <v>3191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3193</v>
      </c>
      <c r="C127" s="134" t="s">
        <v>3194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3195</v>
      </c>
      <c r="B128" s="65" t="s">
        <v>3182</v>
      </c>
      <c r="C128" s="134" t="s">
        <v>3195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3196</v>
      </c>
      <c r="B129" s="65" t="s">
        <v>3184</v>
      </c>
      <c r="C129" s="134" t="s">
        <v>3196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3197</v>
      </c>
      <c r="B130" s="65" t="s">
        <v>3186</v>
      </c>
      <c r="C130" s="134" t="s">
        <v>3197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3198</v>
      </c>
      <c r="B131" s="65" t="s">
        <v>3188</v>
      </c>
      <c r="C131" s="134" t="s">
        <v>3198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3199</v>
      </c>
      <c r="B132" s="65" t="s">
        <v>3190</v>
      </c>
      <c r="C132" s="134" t="s">
        <v>3199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3200</v>
      </c>
      <c r="B133" s="65" t="s">
        <v>3192</v>
      </c>
      <c r="C133" s="134" t="s">
        <v>3200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3201</v>
      </c>
      <c r="B134" s="65" t="s">
        <v>3202</v>
      </c>
      <c r="C134" s="134" t="s">
        <v>3201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3203</v>
      </c>
      <c r="B135" s="65" t="s">
        <v>3204</v>
      </c>
      <c r="C135" s="134" t="s">
        <v>3203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3205</v>
      </c>
      <c r="C136" s="134" t="s">
        <v>3206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3207</v>
      </c>
      <c r="B137" s="65" t="s">
        <v>921</v>
      </c>
      <c r="C137" s="134" t="s">
        <v>3207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3208</v>
      </c>
      <c r="B138" s="65" t="s">
        <v>923</v>
      </c>
      <c r="C138" s="134" t="s">
        <v>3208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3209</v>
      </c>
      <c r="B139" s="65" t="s">
        <v>925</v>
      </c>
      <c r="C139" s="134" t="s">
        <v>3209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3210</v>
      </c>
      <c r="B140" s="65" t="s">
        <v>1131</v>
      </c>
      <c r="C140" s="134" t="s">
        <v>3210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3211</v>
      </c>
      <c r="B141" s="182" t="s">
        <v>1135</v>
      </c>
      <c r="C141" s="134" t="s">
        <v>3211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3212</v>
      </c>
      <c r="B142" s="65" t="s">
        <v>937</v>
      </c>
      <c r="C142" s="134" t="s">
        <v>3212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3213</v>
      </c>
      <c r="C143" s="134" t="s">
        <v>3214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3215</v>
      </c>
      <c r="B144" s="65" t="s">
        <v>1137</v>
      </c>
      <c r="C144" s="134" t="s">
        <v>3215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3216</v>
      </c>
      <c r="B145" s="65" t="s">
        <v>939</v>
      </c>
      <c r="C145" s="134" t="s">
        <v>3216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3217</v>
      </c>
      <c r="B146" s="65" t="s">
        <v>3218</v>
      </c>
      <c r="C146" s="134" t="s">
        <v>3217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3219</v>
      </c>
      <c r="B147" s="65" t="s">
        <v>3220</v>
      </c>
      <c r="C147" s="134" t="s">
        <v>3219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3221</v>
      </c>
      <c r="B148" s="65" t="s">
        <v>3222</v>
      </c>
      <c r="C148" s="134" t="s">
        <v>3221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3223</v>
      </c>
      <c r="B149" s="65" t="s">
        <v>3224</v>
      </c>
      <c r="C149" s="134" t="s">
        <v>3223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3225</v>
      </c>
      <c r="B150" s="65" t="s">
        <v>3226</v>
      </c>
      <c r="C150" s="134" t="s">
        <v>3225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3227</v>
      </c>
      <c r="B151" s="65" t="s">
        <v>3228</v>
      </c>
      <c r="C151" s="134" t="s">
        <v>3227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3229</v>
      </c>
      <c r="B152" s="65" t="s">
        <v>3230</v>
      </c>
      <c r="C152" s="134" t="s">
        <v>3229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3231</v>
      </c>
      <c r="B153" s="65" t="s">
        <v>3232</v>
      </c>
      <c r="C153" s="134" t="s">
        <v>3231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3233</v>
      </c>
      <c r="B154" s="65" t="s">
        <v>3234</v>
      </c>
      <c r="C154" s="134" t="s">
        <v>3233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3235</v>
      </c>
      <c r="B155" s="65" t="s">
        <v>3236</v>
      </c>
      <c r="C155" s="134" t="s">
        <v>3235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3237</v>
      </c>
      <c r="B156" s="65" t="s">
        <v>3238</v>
      </c>
      <c r="C156" s="134" t="s">
        <v>3237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3239</v>
      </c>
      <c r="B157" s="65" t="s">
        <v>3240</v>
      </c>
      <c r="C157" s="134" t="s">
        <v>3239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3241</v>
      </c>
      <c r="B158" s="65" t="s">
        <v>3242</v>
      </c>
      <c r="C158" s="134" t="s">
        <v>3241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3243</v>
      </c>
      <c r="B159" s="65" t="s">
        <v>3244</v>
      </c>
      <c r="C159" s="134" t="s">
        <v>3243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3245</v>
      </c>
      <c r="B160" s="182" t="s">
        <v>3246</v>
      </c>
      <c r="C160" s="134" t="s">
        <v>3245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3247</v>
      </c>
      <c r="B161" s="65" t="s">
        <v>3248</v>
      </c>
      <c r="C161" s="134" t="s">
        <v>3247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3249</v>
      </c>
      <c r="B162" s="65" t="s">
        <v>3250</v>
      </c>
      <c r="C162" s="134" t="s">
        <v>3249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3251</v>
      </c>
      <c r="B163" s="65" t="s">
        <v>3252</v>
      </c>
      <c r="C163" s="134" t="s">
        <v>3251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3253</v>
      </c>
      <c r="B164" s="65" t="s">
        <v>3254</v>
      </c>
      <c r="C164" s="134" t="s">
        <v>3253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3255</v>
      </c>
      <c r="B165" s="65" t="s">
        <v>3256</v>
      </c>
      <c r="C165" s="134" t="s">
        <v>3255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3257</v>
      </c>
      <c r="B166" s="65" t="s">
        <v>3258</v>
      </c>
      <c r="C166" s="134" t="s">
        <v>3257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3259</v>
      </c>
      <c r="B167" s="65" t="s">
        <v>3260</v>
      </c>
      <c r="C167" s="134" t="s">
        <v>3259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3261</v>
      </c>
      <c r="B168" s="65" t="s">
        <v>3262</v>
      </c>
      <c r="C168" s="134" t="s">
        <v>3261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3263</v>
      </c>
      <c r="B169" s="65" t="s">
        <v>3264</v>
      </c>
      <c r="C169" s="134" t="s">
        <v>3263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3265</v>
      </c>
      <c r="B170" s="65" t="s">
        <v>3266</v>
      </c>
      <c r="C170" s="134" t="s">
        <v>3265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3267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3268</v>
      </c>
      <c r="B172" s="65" t="s">
        <v>3269</v>
      </c>
      <c r="C172" s="134" t="s">
        <v>3268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3270</v>
      </c>
      <c r="B173" s="65" t="s">
        <v>3271</v>
      </c>
      <c r="C173" s="134" t="s">
        <v>3270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3272</v>
      </c>
      <c r="B174" s="381"/>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3273</v>
      </c>
      <c r="C175" s="134" t="s">
        <v>3274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3275</v>
      </c>
      <c r="B176" s="65" t="s">
        <v>3276</v>
      </c>
      <c r="C176" s="134" t="s">
        <v>3275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2493</v>
      </c>
      <c r="B177" s="65" t="s">
        <v>3277</v>
      </c>
      <c r="C177" s="134" t="s">
        <v>2493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2496</v>
      </c>
      <c r="B178" s="65" t="s">
        <v>2497</v>
      </c>
      <c r="C178" s="134" t="s">
        <v>2496</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2499</v>
      </c>
      <c r="B179" s="65" t="s">
        <v>2500</v>
      </c>
      <c r="C179" s="134" t="s">
        <v>2499</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2502</v>
      </c>
      <c r="B180" s="65" t="s">
        <v>3278</v>
      </c>
      <c r="C180" s="134" t="s">
        <v>2502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3279</v>
      </c>
      <c r="B181" s="65" t="s">
        <v>3280</v>
      </c>
      <c r="C181" s="134" t="s">
        <v>3279</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3281</v>
      </c>
      <c r="B182" s="65" t="s">
        <v>3282</v>
      </c>
      <c r="C182" s="134" t="s">
        <v>3281</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3283</v>
      </c>
      <c r="B183" s="65" t="s">
        <v>3284</v>
      </c>
      <c r="C183" s="134" t="s">
        <v>3283</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2505</v>
      </c>
      <c r="B184" s="65" t="s">
        <v>2506</v>
      </c>
      <c r="C184" s="134" t="s">
        <v>2505</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2508</v>
      </c>
      <c r="B185" s="65" t="s">
        <v>3285</v>
      </c>
      <c r="C185" s="134" t="s">
        <v>2508</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3286</v>
      </c>
      <c r="B186" s="65" t="s">
        <v>3287</v>
      </c>
      <c r="C186" s="134" t="s">
        <v>3286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3288</v>
      </c>
      <c r="B187" s="65" t="s">
        <v>3289</v>
      </c>
      <c r="C187" s="134" t="s">
        <v>3288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3290</v>
      </c>
      <c r="B188" s="65" t="s">
        <v>3291</v>
      </c>
      <c r="C188" s="134" t="s">
        <v>3290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3292</v>
      </c>
      <c r="B189" s="65" t="s">
        <v>3293</v>
      </c>
      <c r="C189" s="134" t="s">
        <v>3292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3294</v>
      </c>
      <c r="B190" s="65" t="s">
        <v>3295</v>
      </c>
      <c r="C190" s="134" t="s">
        <v>3294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3296</v>
      </c>
      <c r="B191" s="65" t="s">
        <v>3297</v>
      </c>
      <c r="C191" s="134" t="s">
        <v>3296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3298</v>
      </c>
      <c r="B192" s="65" t="s">
        <v>3299</v>
      </c>
      <c r="C192" s="134" t="s">
        <v>3298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2511</v>
      </c>
      <c r="B193" s="65" t="s">
        <v>2512</v>
      </c>
      <c r="C193" s="134" t="s">
        <v>2511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2514</v>
      </c>
      <c r="B194" s="65" t="s">
        <v>2515</v>
      </c>
      <c r="C194" s="134" t="s">
        <v>2514</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2517</v>
      </c>
      <c r="B195" s="65" t="s">
        <v>2518</v>
      </c>
      <c r="C195" s="134" t="s">
        <v>2517</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2520</v>
      </c>
      <c r="B196" s="65" t="s">
        <v>3300</v>
      </c>
      <c r="C196" s="134" t="s">
        <v>2520</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3301</v>
      </c>
      <c r="B197" s="65" t="s">
        <v>3302</v>
      </c>
      <c r="C197" s="134" t="s">
        <v>3301</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3303</v>
      </c>
      <c r="B198" s="65" t="s">
        <v>3304</v>
      </c>
      <c r="C198" s="134" t="s">
        <v>3303</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3305</v>
      </c>
      <c r="B199" s="65" t="s">
        <v>3306</v>
      </c>
      <c r="C199" s="134" t="s">
        <v>3305</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3307</v>
      </c>
      <c r="B200" s="65" t="s">
        <v>3308</v>
      </c>
      <c r="C200" s="134" t="s">
        <v>3307</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3309</v>
      </c>
      <c r="B201" s="65" t="s">
        <v>3310</v>
      </c>
      <c r="C201" s="134" t="s">
        <v>3309</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3311</v>
      </c>
      <c r="B202" s="65" t="s">
        <v>3312</v>
      </c>
      <c r="C202" s="134" t="s">
        <v>3311</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3313</v>
      </c>
      <c r="C203" s="134" t="s">
        <v>3314</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3315</v>
      </c>
      <c r="B204" s="65" t="s">
        <v>3316</v>
      </c>
      <c r="C204" s="134" t="s">
        <v>3315</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3317</v>
      </c>
      <c r="B205" s="65" t="s">
        <v>3318</v>
      </c>
      <c r="C205" s="134" t="s">
        <v>3317</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3319</v>
      </c>
      <c r="B206" s="65" t="s">
        <v>3320</v>
      </c>
      <c r="C206" s="134" t="s">
        <v>3319</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3321</v>
      </c>
      <c r="B207" s="65" t="s">
        <v>2529</v>
      </c>
      <c r="C207" s="134" t="s">
        <v>3321</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3322</v>
      </c>
      <c r="B208" s="65" t="s">
        <v>3323</v>
      </c>
      <c r="C208" s="134" t="s">
        <v>3322</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3324</v>
      </c>
      <c r="B209" s="65" t="s">
        <v>2532</v>
      </c>
      <c r="C209" s="134" t="s">
        <v>3324</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3325</v>
      </c>
      <c r="C210" s="134" t="s">
        <v>3326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3327</v>
      </c>
      <c r="B211" s="65" t="s">
        <v>3316</v>
      </c>
      <c r="C211" s="134" t="s">
        <v>3327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3328</v>
      </c>
      <c r="B212" s="65" t="s">
        <v>3318</v>
      </c>
      <c r="C212" s="134" t="s">
        <v>3328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3329</v>
      </c>
      <c r="B213" s="65" t="s">
        <v>3320</v>
      </c>
      <c r="C213" s="134" t="s">
        <v>3329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3330</v>
      </c>
      <c r="B214" s="65" t="s">
        <v>2529</v>
      </c>
      <c r="C214" s="134" t="s">
        <v>3330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3331</v>
      </c>
      <c r="B215" s="65" t="s">
        <v>3323</v>
      </c>
      <c r="C215" s="134" t="s">
        <v>3331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3332</v>
      </c>
      <c r="B216" s="65" t="s">
        <v>2532</v>
      </c>
      <c r="C216" s="134" t="s">
        <v>3332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3333</v>
      </c>
      <c r="B217" s="65" t="s">
        <v>3334</v>
      </c>
      <c r="C217" s="134" t="s">
        <v>3333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3335</v>
      </c>
      <c r="B218" s="65" t="s">
        <v>3336</v>
      </c>
      <c r="C218" s="134" t="s">
        <v>3335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3337</v>
      </c>
      <c r="C219" s="134" t="s">
        <v>3338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3339</v>
      </c>
      <c r="B220" s="65" t="s">
        <v>3340</v>
      </c>
      <c r="C220" s="134" t="s">
        <v>3339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3341</v>
      </c>
      <c r="B221" s="65" t="s">
        <v>3342</v>
      </c>
      <c r="C221" s="134" t="s">
        <v>3341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3343</v>
      </c>
      <c r="B222" s="65" t="s">
        <v>3344</v>
      </c>
      <c r="C222" s="134" t="s">
        <v>3343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3345</v>
      </c>
      <c r="B223" s="65" t="s">
        <v>3346</v>
      </c>
      <c r="C223" s="134" t="s">
        <v>3345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3347</v>
      </c>
      <c r="B224" s="65" t="s">
        <v>3348</v>
      </c>
      <c r="C224" s="134" t="s">
        <v>3347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3349</v>
      </c>
      <c r="B225" s="65" t="s">
        <v>3350</v>
      </c>
      <c r="C225" s="134" t="s">
        <v>3349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3351</v>
      </c>
      <c r="B226" s="65" t="s">
        <v>3352</v>
      </c>
      <c r="C226" s="134" t="s">
        <v>3351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3353</v>
      </c>
      <c r="B227" s="65" t="s">
        <v>3354</v>
      </c>
      <c r="C227" s="134" t="s">
        <v>3353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3355</v>
      </c>
      <c r="B228" s="65" t="s">
        <v>3356</v>
      </c>
      <c r="C228" s="134" t="s">
        <v>3355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3357</v>
      </c>
      <c r="B229" s="65" t="s">
        <v>3358</v>
      </c>
      <c r="C229" s="134" t="s">
        <v>3357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3359</v>
      </c>
      <c r="B230" s="65" t="s">
        <v>3360</v>
      </c>
      <c r="C230" s="134" t="s">
        <v>3359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3361</v>
      </c>
      <c r="B231" s="65" t="s">
        <v>3362</v>
      </c>
      <c r="C231" s="134" t="s">
        <v>3361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3363</v>
      </c>
      <c r="B232" s="65" t="s">
        <v>3364</v>
      </c>
      <c r="C232" s="134" t="s">
        <v>3363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3365</v>
      </c>
      <c r="B233" s="65" t="s">
        <v>3366</v>
      </c>
      <c r="C233" s="134" t="s">
        <v>3365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3367</v>
      </c>
      <c r="B234" s="65" t="s">
        <v>3368</v>
      </c>
      <c r="C234" s="134" t="s">
        <v>3367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3369</v>
      </c>
      <c r="B235" s="182" t="s">
        <v>3370</v>
      </c>
      <c r="C235" s="134" t="s">
        <v>3369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3371</v>
      </c>
      <c r="C236" s="134" t="s">
        <v>3372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3373</v>
      </c>
      <c r="B237" s="65" t="s">
        <v>3374</v>
      </c>
      <c r="C237" s="134" t="s">
        <v>3373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3375</v>
      </c>
      <c r="B238" s="65" t="s">
        <v>3376</v>
      </c>
      <c r="C238" s="134" t="s">
        <v>3375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3377</v>
      </c>
      <c r="C239" s="134" t="s">
        <v>3378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3379</v>
      </c>
      <c r="C240" s="134" t="s">
        <v>3380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3381</v>
      </c>
      <c r="C241" s="134" t="s">
        <v>3382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3383</v>
      </c>
      <c r="C242" s="134" t="s">
        <v>3384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3385</v>
      </c>
      <c r="C243" s="134" t="s">
        <v>3386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3387</v>
      </c>
      <c r="C244" s="134" t="s">
        <v>3388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3389</v>
      </c>
      <c r="C245" s="134" t="s">
        <v>3390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2540</v>
      </c>
      <c r="B246" s="65" t="s">
        <v>3391</v>
      </c>
      <c r="C246" s="134" t="s">
        <v>2540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3392</v>
      </c>
      <c r="B247" s="65" t="s">
        <v>3393</v>
      </c>
      <c r="C247" s="134" t="s">
        <v>3392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3394</v>
      </c>
      <c r="B248" s="65" t="s">
        <v>3395</v>
      </c>
      <c r="C248" s="134" t="s">
        <v>3394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3396</v>
      </c>
      <c r="B249" s="65" t="s">
        <v>3397</v>
      </c>
      <c r="C249" s="134" t="s">
        <v>3396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3398</v>
      </c>
      <c r="B250" s="65" t="s">
        <v>3399</v>
      </c>
      <c r="C250" s="134" t="s">
        <v>3398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3400</v>
      </c>
      <c r="B251" s="65" t="s">
        <v>3401</v>
      </c>
      <c r="C251" s="134" t="s">
        <v>3400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3402</v>
      </c>
      <c r="B252" s="65" t="s">
        <v>3403</v>
      </c>
      <c r="C252" s="134" t="s">
        <v>3402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3404</v>
      </c>
      <c r="B253" s="65" t="s">
        <v>3405</v>
      </c>
      <c r="C253" s="134" t="s">
        <v>3404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3406</v>
      </c>
      <c r="B254" s="65" t="s">
        <v>3407</v>
      </c>
      <c r="C254" s="134" t="s">
        <v>3406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3408</v>
      </c>
      <c r="B255" s="65" t="s">
        <v>3409</v>
      </c>
      <c r="C255" s="134" t="s">
        <v>3408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3410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3411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3412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3413</v>
      </c>
      <c r="B259" s="65" t="s">
        <v>3414</v>
      </c>
      <c r="C259" s="134" t="s">
        <v>3413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3415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3416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3417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3418</v>
      </c>
      <c r="B263" s="65" t="s">
        <v>3419</v>
      </c>
      <c r="C263" s="134" t="s">
        <v>3418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3420</v>
      </c>
      <c r="B264" s="65" t="s">
        <v>3421</v>
      </c>
      <c r="C264" s="134" t="s">
        <v>3420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3422</v>
      </c>
      <c r="B265" s="65" t="s">
        <v>3423</v>
      </c>
      <c r="C265" s="134" t="s">
        <v>3422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3424</v>
      </c>
      <c r="B266" s="65" t="s">
        <v>3425</v>
      </c>
      <c r="C266" s="134" t="s">
        <v>3424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3426</v>
      </c>
      <c r="B267" s="65" t="s">
        <v>3427</v>
      </c>
      <c r="C267" s="134" t="s">
        <v>3426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3428</v>
      </c>
      <c r="B268" s="65" t="s">
        <v>3429</v>
      </c>
      <c r="C268" s="134" t="s">
        <v>3428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3430</v>
      </c>
      <c r="B269" s="65" t="s">
        <v>3431</v>
      </c>
      <c r="C269" s="134" t="s">
        <v>3430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3432</v>
      </c>
      <c r="B270" s="65" t="s">
        <v>3433</v>
      </c>
      <c r="C270" s="134" t="s">
        <v>3432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3434</v>
      </c>
      <c r="B271" s="65" t="s">
        <v>3435</v>
      </c>
      <c r="C271" s="134" t="s">
        <v>3434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3436</v>
      </c>
      <c r="B272" s="65" t="s">
        <v>3437</v>
      </c>
      <c r="C272" s="134" t="s">
        <v>3436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3438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3439</v>
      </c>
      <c r="B274" s="65" t="s">
        <v>3440</v>
      </c>
      <c r="C274" s="134" t="s">
        <v>3439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3441</v>
      </c>
      <c r="B275" s="65" t="s">
        <v>3442</v>
      </c>
      <c r="C275" s="134" t="s">
        <v>3441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3443</v>
      </c>
      <c r="B276" s="65" t="s">
        <v>3444</v>
      </c>
      <c r="C276" s="134" t="s">
        <v>3443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3445</v>
      </c>
      <c r="B277" s="65" t="s">
        <v>3446</v>
      </c>
      <c r="C277" s="134" t="s">
        <v>3445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3447</v>
      </c>
      <c r="B278" s="65" t="s">
        <v>3448</v>
      </c>
      <c r="C278" s="134" t="s">
        <v>3447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3449</v>
      </c>
      <c r="B279" s="65" t="s">
        <v>3450</v>
      </c>
      <c r="C279" s="134" t="s">
        <v>3449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3451</v>
      </c>
      <c r="B280" s="65" t="s">
        <v>3452</v>
      </c>
      <c r="C280" s="134" t="s">
        <v>3451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3453</v>
      </c>
      <c r="B281" s="65" t="s">
        <v>3454</v>
      </c>
      <c r="C281" s="134" t="s">
        <v>3453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3455</v>
      </c>
      <c r="B282" s="65" t="s">
        <v>3456</v>
      </c>
      <c r="C282" s="134" t="s">
        <v>3455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3457</v>
      </c>
      <c r="B283" s="65" t="s">
        <v>150</v>
      </c>
      <c r="C283" s="134" t="s">
        <v>3457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3458</v>
      </c>
      <c r="B284" s="65" t="s">
        <v>3459</v>
      </c>
      <c r="C284" s="134" t="s">
        <v>3458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3460</v>
      </c>
      <c r="B285" s="65" t="s">
        <v>3461</v>
      </c>
      <c r="C285" s="134" t="s">
        <v>3460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3462</v>
      </c>
      <c r="B286" s="65" t="s">
        <v>3463</v>
      </c>
      <c r="C286" s="134" t="s">
        <v>3462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3464</v>
      </c>
      <c r="B287" s="65" t="s">
        <v>3465</v>
      </c>
      <c r="C287" s="134" t="s">
        <v>3464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3466</v>
      </c>
      <c r="B288" s="65" t="s">
        <v>3467</v>
      </c>
      <c r="C288" s="134" t="s">
        <v>3466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3468</v>
      </c>
      <c r="B289" s="65" t="s">
        <v>3469</v>
      </c>
      <c r="C289" s="134" t="s">
        <v>3468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3470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3471</v>
      </c>
      <c r="B291" s="65" t="s">
        <v>3472</v>
      </c>
      <c r="C291" s="134" t="s">
        <v>3471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3473</v>
      </c>
      <c r="B292" s="65" t="s">
        <v>3474</v>
      </c>
      <c r="C292" s="134" t="s">
        <v>3473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3475</v>
      </c>
      <c r="B293" s="65" t="s">
        <v>3476</v>
      </c>
      <c r="C293" s="134" t="s">
        <v>3475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3477</v>
      </c>
      <c r="B294" s="65" t="s">
        <v>3478</v>
      </c>
      <c r="C294" s="134" t="s">
        <v>3477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3479</v>
      </c>
      <c r="B295" s="65" t="s">
        <v>3480</v>
      </c>
      <c r="C295" s="134" t="s">
        <v>3479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3481</v>
      </c>
      <c r="B296" s="65" t="s">
        <v>3482</v>
      </c>
      <c r="C296" s="134" t="s">
        <v>3481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3483</v>
      </c>
      <c r="B297" s="74" t="s">
        <v>3484</v>
      </c>
      <c r="C297" s="134" t="s">
        <v>3483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4" t="s">
        <v>1253</v>
      </c>
      <c r="B298" s="381"/>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3485</v>
      </c>
      <c r="B299" s="65" t="s">
        <v>3486</v>
      </c>
      <c r="C299" s="134" t="s">
        <v>3487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3485</v>
      </c>
      <c r="B300" s="65" t="s">
        <v>3488</v>
      </c>
      <c r="C300" s="134" t="s">
        <v>3489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3490</v>
      </c>
      <c r="B301" s="65" t="s">
        <v>3491</v>
      </c>
      <c r="C301" s="134" t="s">
        <v>3492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3490</v>
      </c>
      <c r="B302" s="65" t="s">
        <v>3493</v>
      </c>
      <c r="C302" s="134" t="s">
        <v>3494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3490</v>
      </c>
      <c r="B303" s="65" t="s">
        <v>3495</v>
      </c>
      <c r="C303" s="134" t="s">
        <v>3496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3497</v>
      </c>
      <c r="B304" s="65" t="s">
        <v>3498</v>
      </c>
      <c r="C304" s="134" t="s">
        <v>3499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3497</v>
      </c>
      <c r="B305" s="65" t="s">
        <v>3500</v>
      </c>
      <c r="C305" s="134" t="s">
        <v>3501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3497</v>
      </c>
      <c r="B306" s="65" t="s">
        <v>3502</v>
      </c>
      <c r="C306" s="134" t="s">
        <v>3503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3504</v>
      </c>
      <c r="B307" s="65" t="s">
        <v>3505</v>
      </c>
      <c r="C307" s="134" t="s">
        <v>3504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3506</v>
      </c>
      <c r="B308" s="65" t="s">
        <v>3507</v>
      </c>
      <c r="C308" s="134" t="s">
        <v>3506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3508</v>
      </c>
      <c r="B309" s="65" t="s">
        <v>3509</v>
      </c>
      <c r="C309" s="134" t="s">
        <v>3508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3510</v>
      </c>
      <c r="B310" s="65" t="s">
        <v>3511</v>
      </c>
      <c r="C310" s="134" t="s">
        <v>3510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3512</v>
      </c>
      <c r="B311" s="65" t="s">
        <v>3513</v>
      </c>
      <c r="C311" s="134" t="s">
        <v>3512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3514</v>
      </c>
      <c r="B312" s="65" t="s">
        <v>3515</v>
      </c>
      <c r="C312" s="134" t="s">
        <v>3514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3516</v>
      </c>
      <c r="B313" s="65" t="s">
        <v>3517</v>
      </c>
      <c r="C313" s="134" t="s">
        <v>3516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3518</v>
      </c>
      <c r="B314" s="65" t="s">
        <v>3519</v>
      </c>
      <c r="C314" s="134" t="s">
        <v>3518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3520</v>
      </c>
      <c r="B315" s="65" t="s">
        <v>3521</v>
      </c>
      <c r="C315" s="134" t="s">
        <v>3520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3522</v>
      </c>
      <c r="B316" s="65" t="s">
        <v>3523</v>
      </c>
      <c r="C316" s="134" t="s">
        <v>3522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3524</v>
      </c>
      <c r="B317" s="65" t="s">
        <v>3525</v>
      </c>
      <c r="C317" s="134" t="s">
        <v>3524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3526</v>
      </c>
      <c r="B318" s="65" t="s">
        <v>3527</v>
      </c>
      <c r="C318" s="134" t="s">
        <v>3526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3528</v>
      </c>
      <c r="B319" s="65" t="s">
        <v>3529</v>
      </c>
      <c r="C319" s="134" t="s">
        <v>3528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3530</v>
      </c>
      <c r="B320" s="65" t="s">
        <v>3531</v>
      </c>
      <c r="C320" s="134" t="s">
        <v>3530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3532</v>
      </c>
      <c r="B321" s="65" t="s">
        <v>3533</v>
      </c>
      <c r="C321" s="134" t="s">
        <v>3532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3534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3535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3536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3537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3538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3539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3540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3541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3542</v>
      </c>
      <c r="B330" s="65" t="s">
        <v>3543</v>
      </c>
      <c r="C330" s="134" t="s">
        <v>3542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3544</v>
      </c>
      <c r="B331" s="65" t="s">
        <v>3545</v>
      </c>
      <c r="C331" s="134" t="s">
        <v>3544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3546</v>
      </c>
      <c r="B332" s="65" t="s">
        <v>3547</v>
      </c>
      <c r="C332" s="134" t="s">
        <v>3546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3548</v>
      </c>
      <c r="B333" s="65" t="s">
        <v>3549</v>
      </c>
      <c r="C333" s="134" t="s">
        <v>3548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3550</v>
      </c>
      <c r="B334" s="65" t="s">
        <v>3551</v>
      </c>
      <c r="C334" s="134" t="s">
        <v>3550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3552</v>
      </c>
      <c r="B335" s="65" t="s">
        <v>3553</v>
      </c>
      <c r="C335" s="134" t="s">
        <v>3554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3552</v>
      </c>
      <c r="B336" s="65" t="s">
        <v>3555</v>
      </c>
      <c r="C336" s="134" t="s">
        <v>3556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3557</v>
      </c>
      <c r="B337" s="65" t="s">
        <v>3558</v>
      </c>
      <c r="C337" s="134" t="s">
        <v>3559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3557</v>
      </c>
      <c r="B338" s="65" t="s">
        <v>3560</v>
      </c>
      <c r="C338" s="134" t="s">
        <v>3561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3562</v>
      </c>
      <c r="B339" s="65" t="s">
        <v>3563</v>
      </c>
      <c r="C339" s="134" t="s">
        <v>3564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3562</v>
      </c>
      <c r="B340" s="65" t="s">
        <v>3565</v>
      </c>
      <c r="C340" s="134" t="s">
        <v>3566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3567</v>
      </c>
      <c r="B341" s="65" t="s">
        <v>3568</v>
      </c>
      <c r="C341" s="134" t="s">
        <v>3569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3567</v>
      </c>
      <c r="B342" s="65" t="s">
        <v>3570</v>
      </c>
      <c r="C342" s="134" t="s">
        <v>3571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3572</v>
      </c>
      <c r="C343" s="134" t="s">
        <v>3573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3574</v>
      </c>
      <c r="B344" s="182" t="s">
        <v>3575</v>
      </c>
      <c r="C344" s="134" t="s">
        <v>3574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3576</v>
      </c>
      <c r="C345" s="134" t="s">
        <v>3577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3578</v>
      </c>
      <c r="C346" s="134" t="s">
        <v>3579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3580</v>
      </c>
      <c r="C348" s="134" t="s">
        <v>3581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3582</v>
      </c>
      <c r="C349" s="134" t="s">
        <v>3583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3584</v>
      </c>
      <c r="B350" s="182" t="s">
        <v>3585</v>
      </c>
      <c r="C350" s="134" t="s">
        <v>3584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3586</v>
      </c>
      <c r="C351" s="134" t="s">
        <v>3587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3588</v>
      </c>
      <c r="C352" s="134" t="s">
        <v>3589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3590</v>
      </c>
      <c r="C356" s="134" t="s">
        <v>3591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3592</v>
      </c>
      <c r="C357" s="134" t="s">
        <v>3593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3594</v>
      </c>
      <c r="C359" s="134" t="s">
        <v>3595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3596</v>
      </c>
      <c r="C361" s="134" t="s">
        <v>3597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3598</v>
      </c>
      <c r="C362" s="134" t="s">
        <v>3599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3600</v>
      </c>
      <c r="C363" s="134" t="s">
        <v>3601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3602</v>
      </c>
      <c r="B364" s="182" t="s">
        <v>3603</v>
      </c>
      <c r="C364" s="134" t="s">
        <v>3602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3607</v>
      </c>
      <c r="B368" s="182" t="s">
        <v>3608</v>
      </c>
      <c r="C368" s="134" t="s">
        <v>3607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3615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3620</v>
      </c>
      <c r="B380" s="65" t="s">
        <v>3621</v>
      </c>
      <c r="C380" s="134" t="s">
        <v>3620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3622</v>
      </c>
      <c r="B381" s="65" t="s">
        <v>3623</v>
      </c>
      <c r="C381" s="134" t="s">
        <v>3622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3624</v>
      </c>
      <c r="B382" s="65" t="s">
        <v>3625</v>
      </c>
      <c r="C382" s="134" t="s">
        <v>3624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3626</v>
      </c>
      <c r="B383" s="65" t="s">
        <v>3627</v>
      </c>
      <c r="C383" s="134" t="s">
        <v>3626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3628</v>
      </c>
      <c r="B384" s="65" t="s">
        <v>3629</v>
      </c>
      <c r="C384" s="134" t="s">
        <v>3628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3630</v>
      </c>
      <c r="B385" s="65" t="s">
        <v>3631</v>
      </c>
      <c r="C385" s="134" t="s">
        <v>3630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3632</v>
      </c>
      <c r="B386" s="182" t="s">
        <v>3633</v>
      </c>
      <c r="C386" s="134" t="s">
        <v>3632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3634</v>
      </c>
      <c r="B387" s="182" t="s">
        <v>3635</v>
      </c>
      <c r="C387" s="134" t="s">
        <v>3634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3636</v>
      </c>
      <c r="B388" s="182" t="s">
        <v>3637</v>
      </c>
      <c r="C388" s="134" t="s">
        <v>3636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3638</v>
      </c>
      <c r="B389" s="182" t="s">
        <v>3639</v>
      </c>
      <c r="C389" s="134" t="s">
        <v>3638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3640</v>
      </c>
      <c r="B390" s="286" t="s">
        <v>3641</v>
      </c>
      <c r="C390" s="287" t="s">
        <v>3640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3642</v>
      </c>
      <c r="B391" s="286" t="s">
        <v>3643</v>
      </c>
      <c r="C391" s="287" t="s">
        <v>3642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3644</v>
      </c>
      <c r="B392" s="286" t="s">
        <v>3645</v>
      </c>
      <c r="C392" s="287" t="s">
        <v>3644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3646</v>
      </c>
      <c r="B393" s="286" t="s">
        <v>3647</v>
      </c>
      <c r="C393" s="287" t="s">
        <v>3646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3648</v>
      </c>
      <c r="B394" s="286" t="s">
        <v>3649</v>
      </c>
      <c r="C394" s="287" t="s">
        <v>3648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3650</v>
      </c>
      <c r="B395" s="286" t="s">
        <v>3651</v>
      </c>
      <c r="C395" s="287" t="s">
        <v>3650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3652</v>
      </c>
      <c r="B396" s="86" t="s">
        <v>3653</v>
      </c>
      <c r="C396" s="255" t="s">
        <v>3652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c r="C1" s="268" t="s">
        <v>2</v>
      </c>
      <c r="D1" s="325"/>
      <c r="E1" s="268" t="s">
        <v>4</v>
      </c>
      <c r="F1" s="326"/>
    </row>
    <row r="2" spans="1:25" ht="50.1" customHeight="1" x14ac:dyDescent="0.2">
      <c r="A2" s="387" t="s">
        <v>2722</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2" t="s">
        <v>2723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2724</v>
      </c>
      <c r="B5" s="142" t="s">
        <v>2725</v>
      </c>
      <c r="C5" s="138" t="s">
        <v>2724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2726</v>
      </c>
      <c r="B6" s="183" t="s">
        <v>2727</v>
      </c>
      <c r="C6" s="139" t="s">
        <v>2726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2728</v>
      </c>
      <c r="B7" s="64" t="s">
        <v>2729</v>
      </c>
      <c r="C7" s="139" t="s">
        <v>2728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2730</v>
      </c>
      <c r="B8" s="64" t="s">
        <v>2731</v>
      </c>
      <c r="C8" s="139" t="s">
        <v>2730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2732</v>
      </c>
      <c r="B9" s="64" t="s">
        <v>2733</v>
      </c>
      <c r="C9" s="139" t="s">
        <v>2732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2734</v>
      </c>
      <c r="B10" s="64" t="s">
        <v>2735</v>
      </c>
      <c r="C10" s="139" t="s">
        <v>2734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2736</v>
      </c>
      <c r="B11" s="64" t="s">
        <v>2737</v>
      </c>
      <c r="C11" s="139" t="s">
        <v>2736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2738</v>
      </c>
      <c r="B12" s="64" t="s">
        <v>2739</v>
      </c>
      <c r="C12" s="139" t="s">
        <v>2738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2740</v>
      </c>
      <c r="B13" s="64" t="s">
        <v>2741</v>
      </c>
      <c r="C13" s="139" t="s">
        <v>2740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2742</v>
      </c>
      <c r="B14" s="64" t="s">
        <v>2743</v>
      </c>
      <c r="C14" s="139" t="s">
        <v>2742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2744</v>
      </c>
      <c r="B15" s="64" t="s">
        <v>2745</v>
      </c>
      <c r="C15" s="139" t="s">
        <v>2744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2746</v>
      </c>
      <c r="B16" s="64" t="s">
        <v>2747</v>
      </c>
      <c r="C16" s="139" t="s">
        <v>2746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2748</v>
      </c>
      <c r="B17" s="64" t="s">
        <v>2749</v>
      </c>
      <c r="C17" s="139" t="s">
        <v>2748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2750</v>
      </c>
      <c r="B18" s="64" t="s">
        <v>2751</v>
      </c>
      <c r="C18" s="139" t="s">
        <v>2750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2752</v>
      </c>
      <c r="B19" s="64" t="s">
        <v>2753</v>
      </c>
      <c r="C19" s="139" t="s">
        <v>2752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2754</v>
      </c>
      <c r="B20" s="64" t="s">
        <v>2755</v>
      </c>
      <c r="C20" s="139" t="s">
        <v>2754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2756</v>
      </c>
      <c r="B21" s="64" t="s">
        <v>2757</v>
      </c>
      <c r="C21" s="139" t="s">
        <v>2756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2758</v>
      </c>
      <c r="B22" s="64" t="s">
        <v>2759</v>
      </c>
      <c r="C22" s="139" t="s">
        <v>2758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2760</v>
      </c>
      <c r="B23" s="64" t="s">
        <v>2761</v>
      </c>
      <c r="C23" s="139" t="s">
        <v>2760</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2762</v>
      </c>
      <c r="B24" s="64" t="s">
        <v>2763</v>
      </c>
      <c r="C24" s="139" t="s">
        <v>2762</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2764</v>
      </c>
      <c r="B25" s="64" t="s">
        <v>2765</v>
      </c>
      <c r="C25" s="139" t="s">
        <v>2764</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2766</v>
      </c>
      <c r="B26" s="64" t="s">
        <v>2767</v>
      </c>
      <c r="C26" s="139" t="s">
        <v>2766</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2768</v>
      </c>
      <c r="B27" s="64" t="s">
        <v>2769</v>
      </c>
      <c r="C27" s="139" t="s">
        <v>2768</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2770</v>
      </c>
      <c r="B28" s="64" t="s">
        <v>2771</v>
      </c>
      <c r="C28" s="139" t="s">
        <v>2770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2772</v>
      </c>
      <c r="B29" s="64" t="s">
        <v>2773</v>
      </c>
      <c r="C29" s="139" t="s">
        <v>2772</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2774</v>
      </c>
      <c r="B30" s="64" t="s">
        <v>2775</v>
      </c>
      <c r="C30" s="139" t="s">
        <v>2774</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2776</v>
      </c>
      <c r="B31" s="64" t="s">
        <v>2777</v>
      </c>
      <c r="C31" s="139" t="s">
        <v>2776</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2778</v>
      </c>
      <c r="B32" s="64" t="s">
        <v>2779</v>
      </c>
      <c r="C32" s="139" t="s">
        <v>2778</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2780</v>
      </c>
      <c r="B33" s="64" t="s">
        <v>2781</v>
      </c>
      <c r="C33" s="139" t="s">
        <v>2780</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2782</v>
      </c>
      <c r="B34" s="64" t="s">
        <v>2783</v>
      </c>
      <c r="C34" s="139" t="s">
        <v>2782</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2784</v>
      </c>
      <c r="B35" s="64" t="s">
        <v>2785</v>
      </c>
      <c r="C35" s="139" t="s">
        <v>2784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2786</v>
      </c>
      <c r="B36" s="64" t="s">
        <v>2787</v>
      </c>
      <c r="C36" s="139" t="s">
        <v>2786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2788</v>
      </c>
      <c r="B37" s="64" t="s">
        <v>2789</v>
      </c>
      <c r="C37" s="139" t="s">
        <v>2788</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2790</v>
      </c>
      <c r="B38" s="64" t="s">
        <v>2791</v>
      </c>
      <c r="C38" s="139" t="s">
        <v>2790</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2792</v>
      </c>
      <c r="B39" s="64" t="s">
        <v>2793</v>
      </c>
      <c r="C39" s="139" t="s">
        <v>2792</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2794</v>
      </c>
      <c r="B40" s="64" t="s">
        <v>2795</v>
      </c>
      <c r="C40" s="139" t="s">
        <v>2794</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2796</v>
      </c>
      <c r="B41" s="64" t="s">
        <v>2797</v>
      </c>
      <c r="C41" s="139" t="s">
        <v>2796</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2798</v>
      </c>
      <c r="B42" s="64" t="s">
        <v>2799</v>
      </c>
      <c r="C42" s="139" t="s">
        <v>2798</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2800</v>
      </c>
      <c r="B43" s="64" t="s">
        <v>2801</v>
      </c>
      <c r="C43" s="139" t="s">
        <v>2800</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2802</v>
      </c>
      <c r="B44" s="64" t="s">
        <v>2803</v>
      </c>
      <c r="C44" s="139" t="s">
        <v>2802</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2804</v>
      </c>
      <c r="B45" s="64" t="s">
        <v>2805</v>
      </c>
      <c r="C45" s="139" t="s">
        <v>2804</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2806</v>
      </c>
      <c r="B46" s="64" t="s">
        <v>2807</v>
      </c>
      <c r="C46" s="139" t="s">
        <v>2806</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2808</v>
      </c>
      <c r="B47" s="64" t="s">
        <v>2809</v>
      </c>
      <c r="C47" s="139" t="s">
        <v>2808</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2810</v>
      </c>
      <c r="B48" s="64" t="s">
        <v>2811</v>
      </c>
      <c r="C48" s="139" t="s">
        <v>2810</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2812</v>
      </c>
      <c r="B49" s="64" t="s">
        <v>2813</v>
      </c>
      <c r="C49" s="139" t="s">
        <v>2812</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2814</v>
      </c>
      <c r="B50" s="64" t="s">
        <v>2815</v>
      </c>
      <c r="C50" s="139" t="s">
        <v>2814</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2816</v>
      </c>
      <c r="B51" s="64" t="s">
        <v>2817</v>
      </c>
      <c r="C51" s="139" t="s">
        <v>2816</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2818</v>
      </c>
      <c r="B52" s="64" t="s">
        <v>2819</v>
      </c>
      <c r="C52" s="139" t="s">
        <v>2818</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2820</v>
      </c>
      <c r="B53" s="64" t="s">
        <v>2821</v>
      </c>
      <c r="C53" s="139" t="s">
        <v>2820</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2822</v>
      </c>
      <c r="B54" s="64" t="s">
        <v>2823</v>
      </c>
      <c r="C54" s="139" t="s">
        <v>2822</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2824</v>
      </c>
      <c r="B55" s="64" t="s">
        <v>2825</v>
      </c>
      <c r="C55" s="139" t="s">
        <v>2824</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2826</v>
      </c>
      <c r="B56" s="64" t="s">
        <v>2827</v>
      </c>
      <c r="C56" s="139" t="s">
        <v>2826</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2828</v>
      </c>
      <c r="B57" s="64" t="s">
        <v>2829</v>
      </c>
      <c r="C57" s="139" t="s">
        <v>2828</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2830</v>
      </c>
      <c r="B58" s="64" t="s">
        <v>2831</v>
      </c>
      <c r="C58" s="139" t="s">
        <v>2830</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2832</v>
      </c>
      <c r="B59" s="64" t="s">
        <v>2833</v>
      </c>
      <c r="C59" s="139" t="s">
        <v>2832</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2834</v>
      </c>
      <c r="B60" s="64" t="s">
        <v>2835</v>
      </c>
      <c r="C60" s="139" t="s">
        <v>2834</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2836</v>
      </c>
      <c r="B61" s="64" t="s">
        <v>2837</v>
      </c>
      <c r="C61" s="139" t="s">
        <v>2836</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2838</v>
      </c>
      <c r="B62" s="64" t="s">
        <v>2839</v>
      </c>
      <c r="C62" s="139" t="s">
        <v>2838</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2840</v>
      </c>
      <c r="B63" s="64" t="s">
        <v>2841</v>
      </c>
      <c r="C63" s="139" t="s">
        <v>2840</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2842</v>
      </c>
      <c r="B64" s="64" t="s">
        <v>2843</v>
      </c>
      <c r="C64" s="139" t="s">
        <v>2842</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2844</v>
      </c>
      <c r="B65" s="64" t="s">
        <v>2845</v>
      </c>
      <c r="C65" s="139" t="s">
        <v>2844</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2846</v>
      </c>
      <c r="B66" s="64" t="s">
        <v>2847</v>
      </c>
      <c r="C66" s="139" t="s">
        <v>2846</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2848</v>
      </c>
      <c r="B67" s="64" t="s">
        <v>2849</v>
      </c>
      <c r="C67" s="139" t="s">
        <v>2848</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2850</v>
      </c>
      <c r="B68" s="64" t="s">
        <v>2851</v>
      </c>
      <c r="C68" s="139" t="s">
        <v>2850</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2852</v>
      </c>
      <c r="B69" s="64" t="s">
        <v>2853</v>
      </c>
      <c r="C69" s="139" t="s">
        <v>2852</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2854</v>
      </c>
      <c r="B70" s="64" t="s">
        <v>2855</v>
      </c>
      <c r="C70" s="139" t="s">
        <v>2854</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2856</v>
      </c>
      <c r="B71" s="64" t="s">
        <v>2857</v>
      </c>
      <c r="C71" s="139" t="s">
        <v>2856</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2858</v>
      </c>
      <c r="B72" s="64" t="s">
        <v>2859</v>
      </c>
      <c r="C72" s="139" t="s">
        <v>2858</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2860</v>
      </c>
      <c r="B73" s="64" t="s">
        <v>2861</v>
      </c>
      <c r="C73" s="139" t="s">
        <v>2860</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2862</v>
      </c>
      <c r="B74" s="64" t="s">
        <v>2863</v>
      </c>
      <c r="C74" s="139" t="s">
        <v>2862</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2864</v>
      </c>
      <c r="B75" s="64" t="s">
        <v>2865</v>
      </c>
      <c r="C75" s="139" t="s">
        <v>2864</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2866</v>
      </c>
      <c r="B76" s="64" t="s">
        <v>2867</v>
      </c>
      <c r="C76" s="139" t="s">
        <v>2866</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2868</v>
      </c>
      <c r="B77" s="64" t="s">
        <v>2869</v>
      </c>
      <c r="C77" s="139" t="s">
        <v>2868</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2870</v>
      </c>
      <c r="B78" s="64" t="s">
        <v>2871</v>
      </c>
      <c r="C78" s="139" t="s">
        <v>2870</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2872</v>
      </c>
      <c r="B79" s="64" t="s">
        <v>2873</v>
      </c>
      <c r="C79" s="139" t="s">
        <v>2872</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2874</v>
      </c>
      <c r="B80" s="64" t="s">
        <v>2875</v>
      </c>
      <c r="C80" s="139" t="s">
        <v>2874</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2876</v>
      </c>
      <c r="B81" s="64" t="s">
        <v>2877</v>
      </c>
      <c r="C81" s="139" t="s">
        <v>2876</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2878</v>
      </c>
      <c r="B82" s="64" t="s">
        <v>2879</v>
      </c>
      <c r="C82" s="139" t="s">
        <v>2878</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2880</v>
      </c>
      <c r="B83" s="64" t="s">
        <v>2881</v>
      </c>
      <c r="C83" s="139" t="s">
        <v>2880</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2882</v>
      </c>
      <c r="B84" s="64" t="s">
        <v>2883</v>
      </c>
      <c r="C84" s="139" t="s">
        <v>2882</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2884</v>
      </c>
      <c r="B85" s="64" t="s">
        <v>2885</v>
      </c>
      <c r="C85" s="139" t="s">
        <v>2884</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2886</v>
      </c>
      <c r="B86" s="64" t="s">
        <v>2887</v>
      </c>
      <c r="C86" s="139" t="s">
        <v>2886</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2888</v>
      </c>
      <c r="B87" s="64" t="s">
        <v>2889</v>
      </c>
      <c r="C87" s="139" t="s">
        <v>2888</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2890</v>
      </c>
      <c r="B88" s="64" t="s">
        <v>2891</v>
      </c>
      <c r="C88" s="139" t="s">
        <v>2890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2892</v>
      </c>
      <c r="B89" s="64" t="s">
        <v>2893</v>
      </c>
      <c r="C89" s="139" t="s">
        <v>2892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2894</v>
      </c>
      <c r="B90" s="64" t="s">
        <v>2895</v>
      </c>
      <c r="C90" s="139" t="s">
        <v>2894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2896</v>
      </c>
      <c r="B91" s="64" t="s">
        <v>1607</v>
      </c>
      <c r="C91" s="139" t="s">
        <v>2896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2897</v>
      </c>
      <c r="B92" s="64" t="s">
        <v>2898</v>
      </c>
      <c r="C92" s="139" t="s">
        <v>2897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2899</v>
      </c>
      <c r="B93" s="64" t="s">
        <v>2900</v>
      </c>
      <c r="C93" s="139" t="s">
        <v>2899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2901</v>
      </c>
      <c r="B94" s="64" t="s">
        <v>2902</v>
      </c>
      <c r="C94" s="139" t="s">
        <v>2901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2903</v>
      </c>
      <c r="B95" s="64" t="s">
        <v>2904</v>
      </c>
      <c r="C95" s="139" t="s">
        <v>2903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2905</v>
      </c>
      <c r="B96" s="64" t="s">
        <v>2906</v>
      </c>
      <c r="C96" s="139" t="s">
        <v>2905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2907</v>
      </c>
      <c r="B97" s="64" t="s">
        <v>2908</v>
      </c>
      <c r="C97" s="139" t="s">
        <v>2907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2909</v>
      </c>
      <c r="B98" s="64" t="s">
        <v>2910</v>
      </c>
      <c r="C98" s="139" t="s">
        <v>2909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2911</v>
      </c>
      <c r="B99" s="64" t="s">
        <v>2912</v>
      </c>
      <c r="C99" s="139" t="s">
        <v>2911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2913</v>
      </c>
      <c r="B100" s="64" t="s">
        <v>2914</v>
      </c>
      <c r="C100" s="139" t="s">
        <v>2913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2915</v>
      </c>
      <c r="B101" s="64" t="s">
        <v>2916</v>
      </c>
      <c r="C101" s="139" t="s">
        <v>2915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2917</v>
      </c>
      <c r="B102" s="64" t="s">
        <v>2918</v>
      </c>
      <c r="C102" s="139" t="s">
        <v>2917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2919</v>
      </c>
      <c r="B103" s="64" t="s">
        <v>2920</v>
      </c>
      <c r="C103" s="139" t="s">
        <v>2919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2921</v>
      </c>
      <c r="B104" s="64" t="s">
        <v>2922</v>
      </c>
      <c r="C104" s="139" t="s">
        <v>2921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2923</v>
      </c>
      <c r="B105" s="64" t="s">
        <v>2924</v>
      </c>
      <c r="C105" s="139" t="s">
        <v>2923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2925</v>
      </c>
      <c r="B106" s="64" t="s">
        <v>2926</v>
      </c>
      <c r="C106" s="139" t="s">
        <v>2925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2927</v>
      </c>
      <c r="B107" s="64" t="s">
        <v>2928</v>
      </c>
      <c r="C107" s="139" t="s">
        <v>2927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2929</v>
      </c>
      <c r="B108" s="64" t="s">
        <v>2930</v>
      </c>
      <c r="C108" s="139" t="s">
        <v>2929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2931</v>
      </c>
      <c r="B109" s="64" t="s">
        <v>2932</v>
      </c>
      <c r="C109" s="139" t="s">
        <v>2931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2933</v>
      </c>
      <c r="B110" s="64" t="s">
        <v>2934</v>
      </c>
      <c r="C110" s="139" t="s">
        <v>2933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2935</v>
      </c>
      <c r="B111" s="64" t="s">
        <v>2936</v>
      </c>
      <c r="C111" s="139" t="s">
        <v>2935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2937</v>
      </c>
      <c r="B112" s="64" t="s">
        <v>2938</v>
      </c>
      <c r="C112" s="139" t="s">
        <v>2937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2939</v>
      </c>
      <c r="B113" s="64" t="s">
        <v>2940</v>
      </c>
      <c r="C113" s="139" t="s">
        <v>2939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2941</v>
      </c>
      <c r="B114" s="64" t="s">
        <v>2942</v>
      </c>
      <c r="C114" s="139" t="s">
        <v>2941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2943</v>
      </c>
      <c r="B115" s="64" t="s">
        <v>2944</v>
      </c>
      <c r="C115" s="139" t="s">
        <v>2943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2945</v>
      </c>
      <c r="B116" s="64" t="s">
        <v>2946</v>
      </c>
      <c r="C116" s="139" t="s">
        <v>2945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2947</v>
      </c>
      <c r="B117" s="64" t="s">
        <v>2948</v>
      </c>
      <c r="C117" s="139" t="s">
        <v>2947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2949</v>
      </c>
      <c r="B118" s="64" t="s">
        <v>2950</v>
      </c>
      <c r="C118" s="139" t="s">
        <v>2949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2951</v>
      </c>
      <c r="B119" s="64" t="s">
        <v>2952</v>
      </c>
      <c r="C119" s="139" t="s">
        <v>2951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2953</v>
      </c>
      <c r="B120" s="64" t="s">
        <v>2954</v>
      </c>
      <c r="C120" s="139" t="s">
        <v>2953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2955</v>
      </c>
      <c r="B121" s="64" t="s">
        <v>2956</v>
      </c>
      <c r="C121" s="139" t="s">
        <v>2955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2957</v>
      </c>
      <c r="B122" s="64" t="s">
        <v>2958</v>
      </c>
      <c r="C122" s="139" t="s">
        <v>2957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2959</v>
      </c>
      <c r="B123" s="64" t="s">
        <v>2960</v>
      </c>
      <c r="C123" s="139" t="s">
        <v>2959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2961</v>
      </c>
      <c r="B124" s="64" t="s">
        <v>2962</v>
      </c>
      <c r="C124" s="139" t="s">
        <v>2961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2963</v>
      </c>
      <c r="B125" s="64" t="s">
        <v>2964</v>
      </c>
      <c r="C125" s="139" t="s">
        <v>2963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2965</v>
      </c>
      <c r="B126" s="64" t="s">
        <v>2966</v>
      </c>
      <c r="C126" s="139" t="s">
        <v>2965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2967</v>
      </c>
      <c r="B127" s="64" t="s">
        <v>2968</v>
      </c>
      <c r="C127" s="139" t="s">
        <v>2967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2969</v>
      </c>
      <c r="B128" s="64" t="s">
        <v>2970</v>
      </c>
      <c r="C128" s="139" t="s">
        <v>2969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2971</v>
      </c>
      <c r="B129" s="64" t="s">
        <v>2972</v>
      </c>
      <c r="C129" s="139" t="s">
        <v>2971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2973</v>
      </c>
      <c r="B130" s="64" t="s">
        <v>2974</v>
      </c>
      <c r="C130" s="139" t="s">
        <v>2973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2975</v>
      </c>
      <c r="B131" s="64" t="s">
        <v>2976</v>
      </c>
      <c r="C131" s="139" t="s">
        <v>2975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2977</v>
      </c>
      <c r="B132" s="64" t="s">
        <v>2978</v>
      </c>
      <c r="C132" s="139" t="s">
        <v>2977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2979</v>
      </c>
      <c r="B133" s="64" t="s">
        <v>2980</v>
      </c>
      <c r="C133" s="139" t="s">
        <v>2979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2981</v>
      </c>
      <c r="B134" s="64" t="s">
        <v>2982</v>
      </c>
      <c r="C134" s="139" t="s">
        <v>2981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2983</v>
      </c>
      <c r="B135" s="64" t="s">
        <v>2984</v>
      </c>
      <c r="C135" s="139" t="s">
        <v>2983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2985</v>
      </c>
      <c r="B136" s="64" t="s">
        <v>2986</v>
      </c>
      <c r="C136" s="139" t="s">
        <v>2985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2987</v>
      </c>
      <c r="B137" s="64" t="s">
        <v>1634</v>
      </c>
      <c r="C137" s="139" t="s">
        <v>2987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2988</v>
      </c>
      <c r="B138" s="183" t="s">
        <v>2989</v>
      </c>
      <c r="C138" s="139" t="s">
        <v>2988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2990</v>
      </c>
      <c r="B139" s="64" t="s">
        <v>2991</v>
      </c>
      <c r="C139" s="139" t="s">
        <v>2990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2992</v>
      </c>
      <c r="B140" s="64" t="s">
        <v>2993</v>
      </c>
      <c r="C140" s="139" t="s">
        <v>2992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2994</v>
      </c>
      <c r="C141" s="256" t="s">
        <v>2995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1" t="s">
        <v>2653</v>
      </c>
      <c r="B2" s="392"/>
      <c r="C2" s="392"/>
      <c r="D2" s="392"/>
      <c r="E2" s="39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2002</v>
      </c>
      <c r="E3" s="306" t="s">
        <v>2003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2654</v>
      </c>
      <c r="B5" s="84" t="s">
        <v>2655</v>
      </c>
      <c r="C5" s="254" t="s">
        <v>2654</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2656</v>
      </c>
      <c r="B6" s="85" t="s">
        <v>2657</v>
      </c>
      <c r="C6" s="134" t="s">
        <v>2656</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2658</v>
      </c>
      <c r="C7" s="134" t="s">
        <v>2659</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2660</v>
      </c>
      <c r="C8" s="134" t="s">
        <v>2661</v>
      </c>
      <c r="D8" s="194"/>
      <c r="E8" s="195"/>
      <c r="F8" s="31"/>
      <c r="G8" s="31"/>
      <c r="H8" s="31"/>
      <c r="I8" s="31"/>
      <c r="J8" s="31"/>
      <c r="K8" s="31"/>
      <c r="L8" s="31"/>
      <c r="M8" s="31"/>
      <c r="N8" s="31"/>
      <c r="O8" s="31"/>
      <c r="P8" s="31"/>
      <c r="Q8" s="31"/>
      <c r="R8" s="31"/>
      <c r="S8" s="31"/>
      <c r="T8" s="31"/>
      <c r="U8" s="31"/>
    </row>
    <row r="9" spans="1:24" ht="13.5" customHeight="1" x14ac:dyDescent="0.2">
      <c r="A9" s="161" t="s">
        <v>581</v>
      </c>
      <c r="B9" s="85" t="s">
        <v>2662</v>
      </c>
      <c r="C9" s="134" t="s">
        <v>2663</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2664</v>
      </c>
      <c r="C10" s="134" t="s">
        <v>2665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2666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2667</v>
      </c>
      <c r="C12" s="134" t="s">
        <v>2668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2669</v>
      </c>
      <c r="C13" s="134" t="s">
        <v>2670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2671</v>
      </c>
      <c r="C14" s="134" t="s">
        <v>2672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2673</v>
      </c>
      <c r="C15" s="134" t="s">
        <v>2674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2675</v>
      </c>
      <c r="C16" s="134" t="s">
        <v>2676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2677</v>
      </c>
      <c r="C17" s="134" t="s">
        <v>2678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2679</v>
      </c>
      <c r="C18" s="134" t="s">
        <v>2680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2681</v>
      </c>
      <c r="C19" s="134" t="s">
        <v>2682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2683</v>
      </c>
      <c r="C20" s="134" t="s">
        <v>2684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2685</v>
      </c>
      <c r="C21" s="134" t="s">
        <v>2686</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2687</v>
      </c>
      <c r="B22" s="85" t="s">
        <v>2688</v>
      </c>
      <c r="C22" s="134" t="s">
        <v>2687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2689</v>
      </c>
      <c r="C23" s="134" t="s">
        <v>2690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2660</v>
      </c>
      <c r="C24" s="134" t="s">
        <v>2691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2662</v>
      </c>
      <c r="C25" s="134" t="s">
        <v>2692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2664</v>
      </c>
      <c r="C26" s="134" t="s">
        <v>2693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2694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2667</v>
      </c>
      <c r="C28" s="134" t="s">
        <v>2695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2669</v>
      </c>
      <c r="C29" s="134" t="s">
        <v>2696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2697</v>
      </c>
      <c r="C30" s="134" t="s">
        <v>2698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2673</v>
      </c>
      <c r="C31" s="134" t="s">
        <v>2699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2675</v>
      </c>
      <c r="C32" s="134" t="s">
        <v>2700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2677</v>
      </c>
      <c r="C33" s="134" t="s">
        <v>2701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2679</v>
      </c>
      <c r="C34" s="134" t="s">
        <v>2702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2681</v>
      </c>
      <c r="C35" s="134" t="s">
        <v>2703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2683</v>
      </c>
      <c r="C36" s="134" t="s">
        <v>2704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2685</v>
      </c>
      <c r="C37" s="134" t="s">
        <v>2705</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2706</v>
      </c>
      <c r="B38" s="85" t="s">
        <v>2707</v>
      </c>
      <c r="C38" s="134" t="s">
        <v>2706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2708</v>
      </c>
      <c r="B39" s="85" t="s">
        <v>2709</v>
      </c>
      <c r="C39" s="134" t="s">
        <v>2708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2647</v>
      </c>
      <c r="C40" s="134" t="s">
        <v>2710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2521</v>
      </c>
      <c r="C41" s="134" t="s">
        <v>2711</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2712</v>
      </c>
      <c r="C42" s="134" t="s">
        <v>2713</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2714</v>
      </c>
      <c r="C43" s="134" t="s">
        <v>2715</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2716</v>
      </c>
      <c r="B44" s="85" t="s">
        <v>2717</v>
      </c>
      <c r="C44" s="134" t="s">
        <v>2716</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2647</v>
      </c>
      <c r="C45" s="134" t="s">
        <v>2718</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2521</v>
      </c>
      <c r="C46" s="134" t="s">
        <v>2719</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2712</v>
      </c>
      <c r="C47" s="134" t="s">
        <v>2720</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2714</v>
      </c>
      <c r="C48" s="255" t="s">
        <v>2721</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3"/>
      <c r="E51" s="39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2132</v>
      </c>
      <c r="B2" s="392"/>
      <c r="C2" s="392"/>
      <c r="D2" s="392"/>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2486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2487</v>
      </c>
      <c r="C5" s="138" t="s">
        <v>2488</v>
      </c>
      <c r="D5" s="198"/>
      <c r="E5" s="31"/>
      <c r="F5" s="31"/>
      <c r="G5" s="31"/>
      <c r="H5" s="31"/>
      <c r="I5" s="31"/>
      <c r="J5" s="31"/>
      <c r="K5" s="31"/>
      <c r="L5" s="31"/>
      <c r="M5" s="31"/>
      <c r="N5" s="31"/>
      <c r="O5" s="31"/>
      <c r="P5" s="31"/>
      <c r="Q5" s="31"/>
      <c r="R5" s="31"/>
      <c r="S5" s="31"/>
      <c r="T5" s="31"/>
      <c r="U5" s="31"/>
    </row>
    <row r="6" spans="1:24" ht="24" x14ac:dyDescent="0.2">
      <c r="A6" s="88"/>
      <c r="B6" s="134" t="s">
        <v>2489</v>
      </c>
      <c r="C6" s="139" t="s">
        <v>2490</v>
      </c>
      <c r="D6" s="34">
        <f>D7+D8+D17+D18+D24</f>
        <v>0</v>
      </c>
      <c r="E6" s="232"/>
      <c r="F6" s="31"/>
      <c r="G6" s="31"/>
      <c r="H6" s="31"/>
      <c r="I6" s="31"/>
      <c r="J6" s="31"/>
      <c r="K6" s="31"/>
      <c r="L6" s="31"/>
      <c r="M6" s="31"/>
      <c r="N6" s="31"/>
      <c r="O6" s="31"/>
      <c r="P6" s="31"/>
      <c r="Q6" s="31"/>
      <c r="R6" s="31"/>
      <c r="S6" s="31"/>
      <c r="T6" s="31"/>
      <c r="U6" s="31"/>
    </row>
    <row r="7" spans="1:24" ht="12.75" customHeight="1" x14ac:dyDescent="0.2">
      <c r="A7" s="88"/>
      <c r="B7" s="89" t="s">
        <v>2491</v>
      </c>
      <c r="C7" s="139" t="s">
        <v>2492</v>
      </c>
      <c r="D7" s="199"/>
      <c r="E7" s="31"/>
      <c r="F7" s="31"/>
      <c r="G7" s="31"/>
      <c r="H7" s="31"/>
      <c r="I7" s="31"/>
      <c r="J7" s="31"/>
      <c r="K7" s="31"/>
      <c r="L7" s="31"/>
      <c r="M7" s="31"/>
      <c r="N7" s="31"/>
      <c r="O7" s="31"/>
      <c r="P7" s="31"/>
      <c r="Q7" s="31"/>
      <c r="R7" s="31"/>
      <c r="S7" s="31"/>
      <c r="T7" s="31"/>
      <c r="U7" s="31"/>
    </row>
    <row r="8" spans="1:24" ht="12.75" customHeight="1" x14ac:dyDescent="0.2">
      <c r="A8" s="88" t="s">
        <v>2493</v>
      </c>
      <c r="B8" s="89" t="s">
        <v>2494</v>
      </c>
      <c r="C8" s="139" t="s">
        <v>2495</v>
      </c>
      <c r="D8" s="34">
        <f>SUM(D9:D16)</f>
        <v>0</v>
      </c>
      <c r="E8" s="31"/>
      <c r="F8" s="31"/>
      <c r="G8" s="31"/>
      <c r="H8" s="31"/>
      <c r="I8" s="31"/>
      <c r="J8" s="31"/>
      <c r="K8" s="31"/>
      <c r="L8" s="31"/>
      <c r="M8" s="31"/>
      <c r="N8" s="31"/>
      <c r="O8" s="31"/>
      <c r="P8" s="31"/>
      <c r="Q8" s="31"/>
      <c r="R8" s="31"/>
      <c r="S8" s="31"/>
      <c r="T8" s="31"/>
      <c r="U8" s="31"/>
    </row>
    <row r="9" spans="1:24" ht="12.75" customHeight="1" x14ac:dyDescent="0.2">
      <c r="A9" s="63" t="s">
        <v>2496</v>
      </c>
      <c r="B9" s="64" t="s">
        <v>2497</v>
      </c>
      <c r="C9" s="139" t="s">
        <v>2498</v>
      </c>
      <c r="D9" s="199"/>
      <c r="E9" s="31"/>
      <c r="F9" s="31"/>
      <c r="G9" s="31"/>
      <c r="H9" s="31"/>
      <c r="I9" s="31"/>
      <c r="J9" s="31"/>
      <c r="K9" s="31"/>
      <c r="L9" s="31"/>
      <c r="M9" s="31"/>
      <c r="N9" s="31"/>
      <c r="O9" s="31"/>
      <c r="P9" s="31"/>
      <c r="Q9" s="31"/>
      <c r="R9" s="31"/>
      <c r="S9" s="31"/>
      <c r="T9" s="31"/>
      <c r="U9" s="31"/>
    </row>
    <row r="10" spans="1:24" ht="12.75" customHeight="1" x14ac:dyDescent="0.2">
      <c r="A10" s="63" t="s">
        <v>2499</v>
      </c>
      <c r="B10" s="64" t="s">
        <v>2500</v>
      </c>
      <c r="C10" s="139" t="s">
        <v>2501</v>
      </c>
      <c r="D10" s="199"/>
      <c r="E10" s="31"/>
      <c r="F10" s="31"/>
      <c r="G10" s="31"/>
      <c r="H10" s="31"/>
      <c r="I10" s="31"/>
      <c r="J10" s="31"/>
      <c r="K10" s="31"/>
      <c r="L10" s="31"/>
      <c r="M10" s="31"/>
      <c r="N10" s="31"/>
      <c r="O10" s="31"/>
      <c r="P10" s="31"/>
      <c r="Q10" s="31"/>
      <c r="R10" s="31"/>
      <c r="S10" s="31"/>
      <c r="T10" s="31"/>
      <c r="U10" s="31"/>
    </row>
    <row r="11" spans="1:24" ht="12.75" customHeight="1" x14ac:dyDescent="0.2">
      <c r="A11" s="63" t="s">
        <v>2502</v>
      </c>
      <c r="B11" s="64" t="s">
        <v>2503</v>
      </c>
      <c r="C11" s="139" t="s">
        <v>2504</v>
      </c>
      <c r="D11" s="199"/>
      <c r="E11" s="31"/>
      <c r="F11" s="31"/>
      <c r="G11" s="31"/>
      <c r="H11" s="31"/>
      <c r="I11" s="31"/>
      <c r="J11" s="31"/>
      <c r="K11" s="31"/>
      <c r="L11" s="31"/>
      <c r="M11" s="31"/>
      <c r="N11" s="31"/>
      <c r="O11" s="31"/>
      <c r="P11" s="31"/>
      <c r="Q11" s="31"/>
      <c r="R11" s="31"/>
      <c r="S11" s="31"/>
      <c r="T11" s="31"/>
      <c r="U11" s="31"/>
    </row>
    <row r="12" spans="1:24" ht="12.75" customHeight="1" x14ac:dyDescent="0.2">
      <c r="A12" s="63" t="s">
        <v>2505</v>
      </c>
      <c r="B12" s="64" t="s">
        <v>2506</v>
      </c>
      <c r="C12" s="139" t="s">
        <v>2507</v>
      </c>
      <c r="D12" s="199"/>
      <c r="E12" s="31"/>
      <c r="F12" s="31"/>
      <c r="G12" s="31"/>
      <c r="H12" s="31"/>
      <c r="I12" s="31"/>
      <c r="J12" s="31"/>
      <c r="K12" s="31"/>
      <c r="L12" s="31"/>
      <c r="M12" s="31"/>
      <c r="N12" s="31"/>
      <c r="O12" s="31"/>
      <c r="P12" s="31"/>
      <c r="Q12" s="31"/>
      <c r="R12" s="31"/>
      <c r="S12" s="31"/>
      <c r="T12" s="31"/>
      <c r="U12" s="31"/>
    </row>
    <row r="13" spans="1:24" ht="12.75" x14ac:dyDescent="0.2">
      <c r="A13" s="70" t="s">
        <v>2508</v>
      </c>
      <c r="B13" s="65" t="s">
        <v>2509</v>
      </c>
      <c r="C13" s="139" t="s">
        <v>2510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2511</v>
      </c>
      <c r="B14" s="65" t="s">
        <v>2512</v>
      </c>
      <c r="C14" s="139" t="s">
        <v>2513</v>
      </c>
      <c r="D14" s="199"/>
      <c r="E14" s="31"/>
      <c r="F14" s="31"/>
      <c r="G14" s="31"/>
      <c r="H14" s="31"/>
      <c r="I14" s="31"/>
      <c r="J14" s="31"/>
      <c r="K14" s="31"/>
      <c r="L14" s="31"/>
      <c r="M14" s="31"/>
      <c r="N14" s="31"/>
      <c r="O14" s="31"/>
      <c r="P14" s="31"/>
      <c r="Q14" s="31"/>
      <c r="R14" s="31"/>
      <c r="S14" s="31"/>
      <c r="T14" s="31"/>
      <c r="U14" s="31"/>
    </row>
    <row r="15" spans="1:24" ht="12.75" customHeight="1" x14ac:dyDescent="0.2">
      <c r="A15" s="70" t="s">
        <v>2514</v>
      </c>
      <c r="B15" s="65" t="s">
        <v>2515</v>
      </c>
      <c r="C15" s="139" t="s">
        <v>2516</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2517</v>
      </c>
      <c r="B16" s="65" t="s">
        <v>2518</v>
      </c>
      <c r="C16" s="139" t="s">
        <v>2519</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2520</v>
      </c>
      <c r="B17" s="134" t="s">
        <v>2521</v>
      </c>
      <c r="C17" s="139" t="s">
        <v>2522</v>
      </c>
      <c r="D17" s="199"/>
      <c r="E17" s="31"/>
      <c r="F17" s="31"/>
      <c r="G17" s="31"/>
      <c r="H17" s="31"/>
      <c r="I17" s="31"/>
      <c r="J17" s="31"/>
      <c r="K17" s="31"/>
      <c r="L17" s="31"/>
      <c r="M17" s="31"/>
      <c r="N17" s="31"/>
      <c r="O17" s="31"/>
      <c r="P17" s="31"/>
      <c r="Q17" s="31"/>
      <c r="R17" s="31"/>
      <c r="S17" s="31"/>
      <c r="T17" s="31"/>
      <c r="U17" s="31"/>
    </row>
    <row r="18" spans="1:21" ht="36" x14ac:dyDescent="0.2">
      <c r="A18" s="88" t="s">
        <v>2523</v>
      </c>
      <c r="B18" s="89" t="s">
        <v>2524</v>
      </c>
      <c r="C18" s="139" t="s">
        <v>2525</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2526</v>
      </c>
      <c r="C19" s="139" t="s">
        <v>2527</v>
      </c>
      <c r="D19" s="199"/>
      <c r="E19" s="31"/>
      <c r="F19" s="31"/>
      <c r="G19" s="31"/>
      <c r="H19" s="31"/>
      <c r="I19" s="31"/>
      <c r="J19" s="31"/>
      <c r="K19" s="31"/>
      <c r="L19" s="31"/>
      <c r="M19" s="31"/>
      <c r="N19" s="31"/>
      <c r="O19" s="31"/>
      <c r="P19" s="31"/>
      <c r="Q19" s="31"/>
      <c r="R19" s="31"/>
      <c r="S19" s="31"/>
      <c r="T19" s="31"/>
      <c r="U19" s="31"/>
    </row>
    <row r="20" spans="1:21" ht="12.75" customHeight="1" x14ac:dyDescent="0.2">
      <c r="A20" s="63" t="s">
        <v>2528</v>
      </c>
      <c r="B20" s="64" t="s">
        <v>2529</v>
      </c>
      <c r="C20" s="139" t="s">
        <v>2530</v>
      </c>
      <c r="D20" s="199"/>
      <c r="E20" s="31"/>
      <c r="F20" s="31"/>
      <c r="G20" s="31"/>
      <c r="H20" s="31"/>
      <c r="I20" s="31"/>
      <c r="J20" s="31"/>
      <c r="K20" s="31"/>
      <c r="L20" s="31"/>
      <c r="M20" s="31"/>
      <c r="N20" s="31"/>
      <c r="O20" s="31"/>
      <c r="P20" s="31"/>
      <c r="Q20" s="31"/>
      <c r="R20" s="31"/>
      <c r="S20" s="31"/>
      <c r="T20" s="31"/>
      <c r="U20" s="31"/>
    </row>
    <row r="21" spans="1:21" ht="12.75" customHeight="1" x14ac:dyDescent="0.2">
      <c r="A21" s="63" t="s">
        <v>2531</v>
      </c>
      <c r="B21" s="64" t="s">
        <v>2532</v>
      </c>
      <c r="C21" s="139" t="s">
        <v>2533</v>
      </c>
      <c r="D21" s="199"/>
      <c r="E21" s="31"/>
      <c r="F21" s="31"/>
      <c r="G21" s="31"/>
      <c r="H21" s="31"/>
      <c r="I21" s="31"/>
      <c r="J21" s="31"/>
      <c r="K21" s="31"/>
      <c r="L21" s="31"/>
      <c r="M21" s="31"/>
      <c r="N21" s="31"/>
      <c r="O21" s="31"/>
      <c r="P21" s="31"/>
      <c r="Q21" s="31"/>
      <c r="R21" s="31"/>
      <c r="S21" s="31"/>
      <c r="T21" s="31"/>
      <c r="U21" s="31"/>
    </row>
    <row r="22" spans="1:21" ht="24" x14ac:dyDescent="0.2">
      <c r="A22" s="63" t="s">
        <v>2534</v>
      </c>
      <c r="B22" s="64" t="s">
        <v>2535</v>
      </c>
      <c r="C22" s="139" t="s">
        <v>2536</v>
      </c>
      <c r="D22" s="199"/>
      <c r="E22" s="31"/>
      <c r="F22" s="31"/>
      <c r="G22" s="31"/>
      <c r="H22" s="31"/>
      <c r="I22" s="31"/>
      <c r="J22" s="31"/>
      <c r="K22" s="31"/>
      <c r="L22" s="31"/>
      <c r="M22" s="31"/>
      <c r="N22" s="31"/>
      <c r="O22" s="31"/>
      <c r="P22" s="31"/>
      <c r="Q22" s="31"/>
      <c r="R22" s="31"/>
      <c r="S22" s="31"/>
      <c r="T22" s="31"/>
      <c r="U22" s="31"/>
    </row>
    <row r="23" spans="1:21" ht="24" x14ac:dyDescent="0.2">
      <c r="A23" s="63" t="s">
        <v>2537</v>
      </c>
      <c r="B23" s="64" t="s">
        <v>2538</v>
      </c>
      <c r="C23" s="139" t="s">
        <v>2539</v>
      </c>
      <c r="D23" s="199"/>
      <c r="E23" s="31"/>
      <c r="F23" s="31"/>
      <c r="G23" s="31"/>
      <c r="H23" s="31"/>
      <c r="I23" s="31"/>
      <c r="J23" s="31"/>
      <c r="K23" s="31"/>
      <c r="L23" s="31"/>
      <c r="M23" s="31"/>
      <c r="N23" s="31"/>
      <c r="O23" s="31"/>
      <c r="P23" s="31"/>
      <c r="Q23" s="31"/>
      <c r="R23" s="31"/>
      <c r="S23" s="31"/>
      <c r="T23" s="31"/>
      <c r="U23" s="31"/>
    </row>
    <row r="24" spans="1:21" ht="24" x14ac:dyDescent="0.2">
      <c r="A24" s="294" t="s">
        <v>2540</v>
      </c>
      <c r="B24" s="134" t="s">
        <v>2541</v>
      </c>
      <c r="C24" s="134" t="s">
        <v>2542</v>
      </c>
      <c r="D24" s="283"/>
      <c r="E24" s="232"/>
      <c r="F24" s="31"/>
      <c r="G24" s="31"/>
      <c r="H24" s="31"/>
      <c r="I24" s="31"/>
      <c r="J24" s="31"/>
      <c r="K24" s="31"/>
      <c r="L24" s="31"/>
      <c r="M24" s="31"/>
      <c r="N24" s="31"/>
      <c r="O24" s="31"/>
      <c r="P24" s="31"/>
      <c r="Q24" s="31"/>
      <c r="R24" s="31"/>
      <c r="S24" s="31"/>
      <c r="T24" s="31"/>
      <c r="U24" s="31"/>
    </row>
    <row r="25" spans="1:21" ht="24" x14ac:dyDescent="0.2">
      <c r="A25" s="63"/>
      <c r="B25" s="134" t="s">
        <v>2543</v>
      </c>
      <c r="C25" s="139" t="s">
        <v>2544</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2491</v>
      </c>
      <c r="C26" s="139" t="s">
        <v>2545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2493</v>
      </c>
      <c r="B27" s="89" t="s">
        <v>2546</v>
      </c>
      <c r="C27" s="139" t="s">
        <v>2547</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2496</v>
      </c>
      <c r="B28" s="64" t="s">
        <v>2497</v>
      </c>
      <c r="C28" s="139" t="s">
        <v>2548</v>
      </c>
      <c r="D28" s="199"/>
      <c r="E28" s="31"/>
      <c r="F28" s="31"/>
      <c r="G28" s="31"/>
      <c r="H28" s="31"/>
      <c r="I28" s="31"/>
      <c r="J28" s="31"/>
      <c r="K28" s="31"/>
      <c r="L28" s="31"/>
      <c r="M28" s="31"/>
      <c r="N28" s="31"/>
      <c r="O28" s="31"/>
      <c r="P28" s="31"/>
      <c r="Q28" s="31"/>
      <c r="R28" s="31"/>
      <c r="S28" s="31"/>
      <c r="T28" s="31"/>
      <c r="U28" s="31"/>
    </row>
    <row r="29" spans="1:21" ht="12.75" customHeight="1" x14ac:dyDescent="0.2">
      <c r="A29" s="63" t="s">
        <v>2499</v>
      </c>
      <c r="B29" s="64" t="s">
        <v>2500</v>
      </c>
      <c r="C29" s="139" t="s">
        <v>2549</v>
      </c>
      <c r="D29" s="199"/>
      <c r="E29" s="31"/>
      <c r="F29" s="31"/>
      <c r="G29" s="31"/>
      <c r="H29" s="31"/>
      <c r="I29" s="31"/>
      <c r="J29" s="31"/>
      <c r="K29" s="31"/>
      <c r="L29" s="31"/>
      <c r="M29" s="31"/>
      <c r="N29" s="31"/>
      <c r="O29" s="31"/>
      <c r="P29" s="31"/>
      <c r="Q29" s="31"/>
      <c r="R29" s="31"/>
      <c r="S29" s="31"/>
      <c r="T29" s="31"/>
      <c r="U29" s="31"/>
    </row>
    <row r="30" spans="1:21" ht="12.75" customHeight="1" x14ac:dyDescent="0.2">
      <c r="A30" s="63" t="s">
        <v>2502</v>
      </c>
      <c r="B30" s="64" t="s">
        <v>2503</v>
      </c>
      <c r="C30" s="139" t="s">
        <v>2550</v>
      </c>
      <c r="D30" s="199"/>
      <c r="E30" s="31"/>
      <c r="F30" s="31"/>
      <c r="G30" s="31"/>
      <c r="H30" s="31"/>
      <c r="I30" s="31"/>
      <c r="J30" s="31"/>
      <c r="K30" s="31"/>
      <c r="L30" s="31"/>
      <c r="M30" s="31"/>
      <c r="N30" s="31"/>
      <c r="O30" s="31"/>
      <c r="P30" s="31"/>
      <c r="Q30" s="31"/>
      <c r="R30" s="31"/>
      <c r="S30" s="31"/>
      <c r="T30" s="31"/>
      <c r="U30" s="31"/>
    </row>
    <row r="31" spans="1:21" ht="12.75" customHeight="1" x14ac:dyDescent="0.2">
      <c r="A31" s="63" t="s">
        <v>2505</v>
      </c>
      <c r="B31" s="64" t="s">
        <v>2506</v>
      </c>
      <c r="C31" s="139" t="s">
        <v>2551</v>
      </c>
      <c r="D31" s="199"/>
      <c r="E31" s="31"/>
      <c r="F31" s="31"/>
      <c r="G31" s="31"/>
      <c r="H31" s="31"/>
      <c r="I31" s="31"/>
      <c r="J31" s="31"/>
      <c r="K31" s="31"/>
      <c r="L31" s="31"/>
      <c r="M31" s="31"/>
      <c r="N31" s="31"/>
      <c r="O31" s="31"/>
      <c r="P31" s="31"/>
      <c r="Q31" s="31"/>
      <c r="R31" s="31"/>
      <c r="S31" s="31"/>
      <c r="T31" s="31"/>
      <c r="U31" s="31"/>
    </row>
    <row r="32" spans="1:21" ht="12.75" x14ac:dyDescent="0.2">
      <c r="A32" s="63" t="s">
        <v>2508</v>
      </c>
      <c r="B32" s="65" t="s">
        <v>2509</v>
      </c>
      <c r="C32" s="139" t="s">
        <v>2552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2511</v>
      </c>
      <c r="B33" s="65" t="s">
        <v>2512</v>
      </c>
      <c r="C33" s="139" t="s">
        <v>2553</v>
      </c>
      <c r="D33" s="199"/>
      <c r="E33" s="31"/>
      <c r="F33" s="31"/>
      <c r="G33" s="31"/>
      <c r="H33" s="31"/>
      <c r="I33" s="31"/>
      <c r="J33" s="31"/>
      <c r="K33" s="31"/>
      <c r="L33" s="31"/>
      <c r="M33" s="31"/>
      <c r="N33" s="31"/>
      <c r="O33" s="31"/>
      <c r="P33" s="31"/>
      <c r="Q33" s="31"/>
      <c r="R33" s="31"/>
      <c r="S33" s="31"/>
      <c r="T33" s="31"/>
      <c r="U33" s="31"/>
    </row>
    <row r="34" spans="1:21" ht="12.75" customHeight="1" x14ac:dyDescent="0.2">
      <c r="A34" s="63" t="s">
        <v>2514</v>
      </c>
      <c r="B34" s="65" t="s">
        <v>2515</v>
      </c>
      <c r="C34" s="139" t="s">
        <v>2554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2517</v>
      </c>
      <c r="B35" s="65" t="s">
        <v>2518</v>
      </c>
      <c r="C35" s="139" t="s">
        <v>2555</v>
      </c>
      <c r="D35" s="199"/>
      <c r="E35" s="31"/>
      <c r="F35" s="31"/>
      <c r="G35" s="31"/>
      <c r="H35" s="31"/>
      <c r="I35" s="31"/>
      <c r="J35" s="31"/>
      <c r="K35" s="31"/>
      <c r="L35" s="31"/>
      <c r="M35" s="31"/>
      <c r="N35" s="31"/>
      <c r="O35" s="31"/>
      <c r="P35" s="31"/>
      <c r="Q35" s="31"/>
      <c r="R35" s="31"/>
      <c r="S35" s="31"/>
      <c r="T35" s="31"/>
      <c r="U35" s="31"/>
    </row>
    <row r="36" spans="1:21" ht="12.75" customHeight="1" x14ac:dyDescent="0.2">
      <c r="A36" s="88" t="s">
        <v>2520</v>
      </c>
      <c r="B36" s="89" t="s">
        <v>2521</v>
      </c>
      <c r="C36" s="139" t="s">
        <v>2556</v>
      </c>
      <c r="D36" s="199"/>
      <c r="E36" s="31"/>
      <c r="F36" s="31"/>
      <c r="G36" s="31"/>
      <c r="H36" s="31"/>
      <c r="I36" s="31"/>
      <c r="J36" s="31"/>
      <c r="K36" s="31"/>
      <c r="L36" s="31"/>
      <c r="M36" s="31"/>
      <c r="N36" s="31"/>
      <c r="O36" s="31"/>
      <c r="P36" s="31"/>
      <c r="Q36" s="31"/>
      <c r="R36" s="31"/>
      <c r="S36" s="31"/>
      <c r="T36" s="31"/>
      <c r="U36" s="31"/>
    </row>
    <row r="37" spans="1:21" ht="36" x14ac:dyDescent="0.2">
      <c r="A37" s="88" t="s">
        <v>2523</v>
      </c>
      <c r="B37" s="89" t="s">
        <v>2557</v>
      </c>
      <c r="C37" s="139" t="s">
        <v>2558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2526</v>
      </c>
      <c r="C38" s="139" t="s">
        <v>2559</v>
      </c>
      <c r="D38" s="199"/>
      <c r="E38" s="31"/>
      <c r="F38" s="31"/>
      <c r="G38" s="31"/>
      <c r="H38" s="31"/>
      <c r="I38" s="31"/>
      <c r="J38" s="31"/>
      <c r="K38" s="31"/>
      <c r="L38" s="31"/>
      <c r="M38" s="31"/>
      <c r="N38" s="31"/>
      <c r="O38" s="31"/>
      <c r="P38" s="31"/>
      <c r="Q38" s="31"/>
      <c r="R38" s="31"/>
      <c r="S38" s="31"/>
      <c r="T38" s="31"/>
      <c r="U38" s="31"/>
    </row>
    <row r="39" spans="1:21" ht="12.75" customHeight="1" x14ac:dyDescent="0.2">
      <c r="A39" s="63" t="s">
        <v>2528</v>
      </c>
      <c r="B39" s="64" t="s">
        <v>2529</v>
      </c>
      <c r="C39" s="139" t="s">
        <v>2560</v>
      </c>
      <c r="D39" s="199"/>
      <c r="E39" s="31"/>
      <c r="F39" s="31"/>
      <c r="G39" s="31"/>
      <c r="H39" s="31"/>
      <c r="I39" s="31"/>
      <c r="J39" s="31"/>
      <c r="K39" s="31"/>
      <c r="L39" s="31"/>
      <c r="M39" s="31"/>
      <c r="N39" s="31"/>
      <c r="O39" s="31"/>
      <c r="P39" s="31"/>
      <c r="Q39" s="31"/>
      <c r="R39" s="31"/>
      <c r="S39" s="31"/>
      <c r="T39" s="31"/>
      <c r="U39" s="31"/>
    </row>
    <row r="40" spans="1:21" ht="12.75" customHeight="1" x14ac:dyDescent="0.2">
      <c r="A40" s="63" t="s">
        <v>2531</v>
      </c>
      <c r="B40" s="64" t="s">
        <v>2532</v>
      </c>
      <c r="C40" s="139" t="s">
        <v>2561</v>
      </c>
      <c r="D40" s="199"/>
      <c r="E40" s="31"/>
      <c r="F40" s="31"/>
      <c r="G40" s="31"/>
      <c r="H40" s="31"/>
      <c r="I40" s="31"/>
      <c r="J40" s="31"/>
      <c r="K40" s="31"/>
      <c r="L40" s="31"/>
      <c r="M40" s="31"/>
      <c r="N40" s="31"/>
      <c r="O40" s="31"/>
      <c r="P40" s="31"/>
      <c r="Q40" s="31"/>
      <c r="R40" s="31"/>
      <c r="S40" s="31"/>
      <c r="T40" s="31"/>
      <c r="U40" s="31"/>
    </row>
    <row r="41" spans="1:21" ht="24" x14ac:dyDescent="0.2">
      <c r="A41" s="63" t="s">
        <v>2562</v>
      </c>
      <c r="B41" s="64" t="s">
        <v>2535</v>
      </c>
      <c r="C41" s="139" t="s">
        <v>2563</v>
      </c>
      <c r="D41" s="199"/>
      <c r="E41" s="31"/>
      <c r="F41" s="31"/>
      <c r="G41" s="31"/>
      <c r="H41" s="31"/>
      <c r="I41" s="31"/>
      <c r="J41" s="31"/>
      <c r="K41" s="31"/>
      <c r="L41" s="31"/>
      <c r="M41" s="31"/>
      <c r="N41" s="31"/>
      <c r="O41" s="31"/>
      <c r="P41" s="31"/>
      <c r="Q41" s="31"/>
      <c r="R41" s="31"/>
      <c r="S41" s="31"/>
      <c r="T41" s="31"/>
      <c r="U41" s="31"/>
    </row>
    <row r="42" spans="1:21" ht="24" x14ac:dyDescent="0.2">
      <c r="A42" s="63" t="s">
        <v>2537</v>
      </c>
      <c r="B42" s="64" t="s">
        <v>2538</v>
      </c>
      <c r="C42" s="139" t="s">
        <v>2564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2540</v>
      </c>
      <c r="B43" s="134" t="s">
        <v>2541</v>
      </c>
      <c r="C43" s="134" t="s">
        <v>2565</v>
      </c>
      <c r="D43" s="283"/>
      <c r="E43" s="232"/>
      <c r="F43" s="31"/>
      <c r="G43" s="31"/>
      <c r="H43" s="31"/>
      <c r="I43" s="31"/>
      <c r="J43" s="31"/>
      <c r="K43" s="31"/>
      <c r="L43" s="31"/>
      <c r="M43" s="31"/>
      <c r="N43" s="31"/>
      <c r="O43" s="31"/>
      <c r="P43" s="31"/>
      <c r="Q43" s="31"/>
      <c r="R43" s="31"/>
      <c r="S43" s="31"/>
      <c r="T43" s="31"/>
      <c r="U43" s="31"/>
    </row>
    <row r="44" spans="1:21" ht="24" x14ac:dyDescent="0.2">
      <c r="A44" s="63"/>
      <c r="B44" s="89" t="s">
        <v>2566</v>
      </c>
      <c r="C44" s="139" t="s">
        <v>2567</v>
      </c>
      <c r="D44" s="34">
        <f>D5+D6-D25</f>
        <v>0</v>
      </c>
      <c r="E44" s="31"/>
      <c r="F44" s="31"/>
      <c r="G44" s="31"/>
      <c r="H44" s="31"/>
      <c r="I44" s="31"/>
      <c r="J44" s="31"/>
      <c r="K44" s="31"/>
      <c r="L44" s="31"/>
      <c r="M44" s="31"/>
      <c r="N44" s="31"/>
      <c r="O44" s="31"/>
      <c r="P44" s="31"/>
      <c r="Q44" s="31"/>
      <c r="R44" s="31"/>
      <c r="S44" s="31"/>
      <c r="T44" s="31"/>
      <c r="U44" s="31"/>
    </row>
    <row r="45" spans="1:21" ht="24" x14ac:dyDescent="0.2">
      <c r="A45" s="88"/>
      <c r="B45" s="134" t="s">
        <v>2568</v>
      </c>
      <c r="C45" s="139" t="s">
        <v>2569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2570</v>
      </c>
      <c r="C46" s="139" t="s">
        <v>2571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2572</v>
      </c>
      <c r="C47" s="139" t="s">
        <v>2573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2574</v>
      </c>
      <c r="C48" s="139" t="s">
        <v>2575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2576</v>
      </c>
      <c r="C49" s="139" t="s">
        <v>2577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2578</v>
      </c>
      <c r="C50" s="139" t="s">
        <v>2579</v>
      </c>
      <c r="D50" s="199"/>
      <c r="E50" s="31"/>
      <c r="F50" s="31"/>
      <c r="G50" s="31"/>
      <c r="H50" s="31"/>
      <c r="I50" s="31"/>
      <c r="J50" s="31"/>
      <c r="K50" s="31"/>
      <c r="L50" s="31"/>
      <c r="M50" s="31"/>
      <c r="N50" s="31"/>
      <c r="O50" s="31"/>
      <c r="P50" s="31"/>
      <c r="Q50" s="31"/>
      <c r="R50" s="31"/>
      <c r="S50" s="31"/>
      <c r="T50" s="31"/>
      <c r="U50" s="31"/>
    </row>
    <row r="51" spans="1:21" ht="24" x14ac:dyDescent="0.2">
      <c r="A51" s="88" t="s">
        <v>2493</v>
      </c>
      <c r="B51" s="134" t="s">
        <v>2580</v>
      </c>
      <c r="C51" s="139" t="s">
        <v>2581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2496</v>
      </c>
      <c r="B52" s="89" t="s">
        <v>2582</v>
      </c>
      <c r="C52" s="139" t="s">
        <v>2583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2572</v>
      </c>
      <c r="C53" s="139" t="s">
        <v>2584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2574</v>
      </c>
      <c r="C54" s="139" t="s">
        <v>2585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2576</v>
      </c>
      <c r="C55" s="139" t="s">
        <v>2586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2578</v>
      </c>
      <c r="C56" s="139" t="s">
        <v>2587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2499</v>
      </c>
      <c r="B57" s="89" t="s">
        <v>2588</v>
      </c>
      <c r="C57" s="139" t="s">
        <v>2589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2572</v>
      </c>
      <c r="C58" s="139" t="s">
        <v>2590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2574</v>
      </c>
      <c r="C59" s="139" t="s">
        <v>2591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2576</v>
      </c>
      <c r="C60" s="139" t="s">
        <v>2592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2578</v>
      </c>
      <c r="C61" s="139" t="s">
        <v>2593</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2502</v>
      </c>
      <c r="B62" s="89" t="s">
        <v>2594</v>
      </c>
      <c r="C62" s="139" t="s">
        <v>2595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2572</v>
      </c>
      <c r="C63" s="139" t="s">
        <v>2596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2574</v>
      </c>
      <c r="C64" s="139" t="s">
        <v>2597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2576</v>
      </c>
      <c r="C65" s="139" t="s">
        <v>2598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2578</v>
      </c>
      <c r="C66" s="139" t="s">
        <v>2599</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2505</v>
      </c>
      <c r="B67" s="89" t="s">
        <v>2600</v>
      </c>
      <c r="C67" s="139" t="s">
        <v>2601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2572</v>
      </c>
      <c r="C68" s="139" t="s">
        <v>2602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2574</v>
      </c>
      <c r="C69" s="139" t="s">
        <v>2603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2576</v>
      </c>
      <c r="C70" s="139" t="s">
        <v>2604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2578</v>
      </c>
      <c r="C71" s="139" t="s">
        <v>2605</v>
      </c>
      <c r="D71" s="199"/>
      <c r="E71" s="31"/>
      <c r="F71" s="31"/>
      <c r="G71" s="31"/>
      <c r="H71" s="31"/>
      <c r="I71" s="31"/>
      <c r="J71" s="31"/>
      <c r="K71" s="31"/>
      <c r="L71" s="31"/>
      <c r="M71" s="31"/>
      <c r="N71" s="31"/>
      <c r="O71" s="31"/>
      <c r="P71" s="31"/>
      <c r="Q71" s="31"/>
      <c r="R71" s="31"/>
      <c r="S71" s="31"/>
      <c r="T71" s="31"/>
      <c r="U71" s="31"/>
    </row>
    <row r="72" spans="1:21" ht="24" x14ac:dyDescent="0.2">
      <c r="A72" s="88" t="s">
        <v>2508</v>
      </c>
      <c r="B72" s="134" t="s">
        <v>2606</v>
      </c>
      <c r="C72" s="139" t="s">
        <v>2607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2572</v>
      </c>
      <c r="C73" s="139" t="s">
        <v>2608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2574</v>
      </c>
      <c r="C74" s="139" t="s">
        <v>2609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2576</v>
      </c>
      <c r="C75" s="139" t="s">
        <v>2610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2578</v>
      </c>
      <c r="C76" s="139" t="s">
        <v>2611</v>
      </c>
      <c r="D76" s="199"/>
      <c r="E76" s="31"/>
      <c r="F76" s="31"/>
      <c r="G76" s="31"/>
      <c r="H76" s="31"/>
      <c r="I76" s="31"/>
      <c r="J76" s="31"/>
      <c r="K76" s="31"/>
      <c r="L76" s="31"/>
      <c r="M76" s="31"/>
      <c r="N76" s="31"/>
      <c r="O76" s="31"/>
      <c r="P76" s="31"/>
      <c r="Q76" s="31"/>
      <c r="R76" s="31"/>
      <c r="S76" s="31"/>
      <c r="T76" s="31"/>
      <c r="U76" s="31"/>
    </row>
    <row r="77" spans="1:21" ht="24" x14ac:dyDescent="0.2">
      <c r="A77" s="88" t="s">
        <v>2511</v>
      </c>
      <c r="B77" s="89" t="s">
        <v>2612</v>
      </c>
      <c r="C77" s="139" t="s">
        <v>2613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2572</v>
      </c>
      <c r="C78" s="139" t="s">
        <v>2614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2574</v>
      </c>
      <c r="C79" s="139" t="s">
        <v>2615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2576</v>
      </c>
      <c r="C80" s="139" t="s">
        <v>2616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2578</v>
      </c>
      <c r="C81" s="139" t="s">
        <v>2617</v>
      </c>
      <c r="D81" s="199"/>
      <c r="E81" s="31"/>
      <c r="F81" s="31"/>
      <c r="G81" s="31"/>
      <c r="H81" s="31"/>
      <c r="I81" s="31"/>
      <c r="J81" s="31"/>
      <c r="K81" s="31"/>
      <c r="L81" s="31"/>
      <c r="M81" s="31"/>
      <c r="N81" s="31"/>
      <c r="O81" s="31"/>
      <c r="P81" s="31"/>
      <c r="Q81" s="31"/>
      <c r="R81" s="31"/>
      <c r="S81" s="31"/>
      <c r="T81" s="31"/>
      <c r="U81" s="31"/>
    </row>
    <row r="82" spans="1:21" ht="24" x14ac:dyDescent="0.2">
      <c r="A82" s="88" t="s">
        <v>2514</v>
      </c>
      <c r="B82" s="293" t="s">
        <v>2618</v>
      </c>
      <c r="C82" s="139" t="s">
        <v>2619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2572</v>
      </c>
      <c r="C83" s="139" t="s">
        <v>2620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2574</v>
      </c>
      <c r="C84" s="139" t="s">
        <v>2621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2576</v>
      </c>
      <c r="C85" s="139" t="s">
        <v>2622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2578</v>
      </c>
      <c r="C86" s="139" t="s">
        <v>2623</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2517</v>
      </c>
      <c r="B87" s="155" t="s">
        <v>2624</v>
      </c>
      <c r="C87" s="139" t="s">
        <v>2625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2572</v>
      </c>
      <c r="C88" s="139" t="s">
        <v>2626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2574</v>
      </c>
      <c r="C89" s="139" t="s">
        <v>2627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2576</v>
      </c>
      <c r="C90" s="139" t="s">
        <v>2628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2578</v>
      </c>
      <c r="C91" s="139" t="s">
        <v>2629</v>
      </c>
      <c r="D91" s="199"/>
      <c r="E91" s="31"/>
      <c r="F91" s="31"/>
      <c r="G91" s="31"/>
      <c r="H91" s="31"/>
      <c r="I91" s="31"/>
      <c r="J91" s="31"/>
      <c r="K91" s="31"/>
      <c r="L91" s="31"/>
      <c r="M91" s="31"/>
      <c r="N91" s="31"/>
      <c r="O91" s="31"/>
      <c r="P91" s="31"/>
      <c r="Q91" s="31"/>
      <c r="R91" s="31"/>
      <c r="S91" s="31"/>
      <c r="T91" s="31"/>
      <c r="U91" s="31"/>
    </row>
    <row r="92" spans="1:21" ht="12.75" customHeight="1" x14ac:dyDescent="0.2">
      <c r="A92" s="88" t="s">
        <v>2520</v>
      </c>
      <c r="B92" s="89" t="s">
        <v>2630</v>
      </c>
      <c r="C92" s="139" t="s">
        <v>2631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2572</v>
      </c>
      <c r="C93" s="139" t="s">
        <v>2632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2574</v>
      </c>
      <c r="C94" s="139" t="s">
        <v>2633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2576</v>
      </c>
      <c r="C95" s="139" t="s">
        <v>2634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2578</v>
      </c>
      <c r="C96" s="139" t="s">
        <v>2635</v>
      </c>
      <c r="D96" s="199"/>
      <c r="E96" s="31"/>
      <c r="F96" s="31"/>
      <c r="G96" s="31"/>
      <c r="H96" s="31"/>
      <c r="I96" s="31"/>
      <c r="J96" s="31"/>
      <c r="K96" s="31"/>
      <c r="L96" s="31"/>
      <c r="M96" s="31"/>
      <c r="N96" s="31"/>
      <c r="O96" s="31"/>
      <c r="P96" s="31"/>
      <c r="Q96" s="31"/>
      <c r="R96" s="31"/>
      <c r="S96" s="31"/>
      <c r="T96" s="31"/>
      <c r="U96" s="31"/>
    </row>
    <row r="97" spans="1:21" ht="36" x14ac:dyDescent="0.2">
      <c r="A97" s="88" t="s">
        <v>2523</v>
      </c>
      <c r="B97" s="89" t="s">
        <v>2636</v>
      </c>
      <c r="C97" s="139" t="s">
        <v>2637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2526</v>
      </c>
      <c r="C98" s="139" t="s">
        <v>2638</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2528</v>
      </c>
      <c r="B99" s="64" t="s">
        <v>2529</v>
      </c>
      <c r="C99" s="139" t="s">
        <v>2639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2531</v>
      </c>
      <c r="B100" s="64" t="s">
        <v>2532</v>
      </c>
      <c r="C100" s="139" t="s">
        <v>2640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2562</v>
      </c>
      <c r="B101" s="64" t="s">
        <v>2535</v>
      </c>
      <c r="C101" s="139" t="s">
        <v>2641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2537</v>
      </c>
      <c r="B102" s="64" t="s">
        <v>2538</v>
      </c>
      <c r="C102" s="139" t="s">
        <v>2642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2540</v>
      </c>
      <c r="B103" s="292" t="s">
        <v>2541</v>
      </c>
      <c r="C103" s="292" t="s">
        <v>2643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2644</v>
      </c>
      <c r="C104" s="139" t="s">
        <v>2645</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2491</v>
      </c>
      <c r="C105" s="139" t="s">
        <v>2646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2493</v>
      </c>
      <c r="B106" s="64" t="s">
        <v>2647</v>
      </c>
      <c r="C106" s="139" t="s">
        <v>2648</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2520</v>
      </c>
      <c r="B107" s="64" t="s">
        <v>2521</v>
      </c>
      <c r="C107" s="139" t="s">
        <v>2649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2523</v>
      </c>
      <c r="B108" s="64" t="s">
        <v>2650</v>
      </c>
      <c r="C108" s="139" t="s">
        <v>2651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2540</v>
      </c>
      <c r="B109" s="74" t="s">
        <v>2541</v>
      </c>
      <c r="C109" s="290" t="s">
        <v>2652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4"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4" t="s">
        <v>2132</v>
      </c>
      <c r="B1" s="392"/>
      <c r="C1" s="392"/>
      <c r="D1" s="392"/>
      <c r="E1" s="51" t="s">
        <v>2133</v>
      </c>
      <c r="F1" s="51"/>
      <c r="G1" s="51"/>
      <c r="H1" s="51"/>
      <c r="I1" s="51"/>
      <c r="J1" s="51"/>
      <c r="K1" s="51"/>
      <c r="L1" s="51"/>
      <c r="M1" s="51"/>
      <c r="N1" s="51"/>
      <c r="O1" s="51"/>
      <c r="P1" s="51"/>
    </row>
    <row r="2" spans="1:17" ht="37.5" customHeight="1" x14ac:dyDescent="0.2">
      <c r="A2" s="394" t="s">
        <v>2134</v>
      </c>
      <c r="B2" s="392"/>
      <c r="C2" s="392"/>
      <c r="D2" s="392"/>
      <c r="E2" s="50" t="s">
        <v>2134</v>
      </c>
      <c r="F2" s="50" t="s">
        <v>2135</v>
      </c>
      <c r="G2" s="50" t="s">
        <v>2136</v>
      </c>
      <c r="H2" s="50" t="s">
        <v>2136</v>
      </c>
      <c r="I2" s="50" t="s">
        <v>2137</v>
      </c>
      <c r="J2" s="50" t="s">
        <v>1986</v>
      </c>
      <c r="K2" s="50" t="s">
        <v>2138</v>
      </c>
      <c r="L2" s="50" t="s">
        <v>1991</v>
      </c>
      <c r="M2" s="50" t="s">
        <v>2139</v>
      </c>
      <c r="N2" s="50" t="s">
        <v>2140</v>
      </c>
      <c r="O2" s="50" t="s">
        <v>2141</v>
      </c>
      <c r="Q2" s="301"/>
    </row>
    <row r="3" spans="1:17" ht="29.25" customHeight="1" x14ac:dyDescent="0.2">
      <c r="A3" s="97" t="s">
        <v>2142</v>
      </c>
      <c r="B3" s="98" t="s">
        <v>2143</v>
      </c>
      <c r="C3" s="99" t="s">
        <v>2144</v>
      </c>
      <c r="D3" s="95"/>
      <c r="E3" s="96">
        <f>E4+E14+E23+E298+E341+E344+E346</f>
        <v>0</v>
      </c>
      <c r="F3" s="96">
        <f>F4+F14+F23+F298+F341+F344+F346</f>
        <v>2</v>
      </c>
      <c r="G3" s="96">
        <f>IF(RefStr!C13&lt;&gt;"",INT(VALUE(MID(RefStr!C13,1,4))),0)</f>
        <v>2026</v>
      </c>
      <c r="H3" s="100">
        <f>IF(RefStr!C13&lt;&gt;"",INT(VALUE(MID(RefStr!C13,6,2))),0)</f>
        <v>3</v>
      </c>
      <c r="I3" s="101">
        <f>RefStr!C10*1</f>
        <v>31</v>
      </c>
      <c r="J3" s="102" t="str">
        <f>RefStr!H7</f>
        <v>DA</v>
      </c>
      <c r="K3" s="100" t="str">
        <f>RefStr!H9</f>
        <v>NE</v>
      </c>
      <c r="L3" s="100" t="str">
        <f>RefStr!H10</f>
        <v>NE</v>
      </c>
      <c r="M3" s="100" t="str">
        <f>RefStr!H8</f>
        <v>NE</v>
      </c>
      <c r="N3" s="100" t="str">
        <f>RefStr!H11</f>
        <v>NE</v>
      </c>
      <c r="O3" s="103">
        <f>RefStr!C6</f>
        <v>18635</v>
      </c>
      <c r="P3" s="51"/>
    </row>
    <row r="4" spans="1:17" ht="19.5" customHeight="1" x14ac:dyDescent="0.2">
      <c r="A4" s="398" t="s">
        <v>2145</v>
      </c>
      <c r="B4" s="399"/>
      <c r="C4" s="400"/>
      <c r="D4" s="95"/>
      <c r="E4" s="51">
        <f>SUM(E5:E13)</f>
        <v>0</v>
      </c>
      <c r="F4" s="51">
        <f>SUM(F5:F13)</f>
        <v>0</v>
      </c>
      <c r="G4" s="51"/>
      <c r="H4" s="51"/>
      <c r="I4" s="104" t="s">
        <v>2146</v>
      </c>
      <c r="J4" s="104" t="s">
        <v>2147</v>
      </c>
      <c r="K4" s="104" t="s">
        <v>2148</v>
      </c>
      <c r="L4" s="51"/>
      <c r="M4" s="51"/>
      <c r="N4" s="51"/>
      <c r="O4" s="51"/>
      <c r="P4" s="51"/>
    </row>
    <row r="5" spans="1:17" ht="63.75" customHeight="1" x14ac:dyDescent="0.2">
      <c r="A5" s="105">
        <v>1</v>
      </c>
      <c r="B5" s="106" t="str">
        <f t="shared" ref="B5:B13" si="0">IF(E5=1,"Pogreška",IF(F5=1,"Provjera","O.K."))</f>
        <v>O.K.</v>
      </c>
      <c r="C5" s="246" t="s">
        <v>2149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1" t="s">
        <v>1997</v>
      </c>
      <c r="B14" s="396"/>
      <c r="C14" s="39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5" t="s">
        <v>2166</v>
      </c>
      <c r="B23" s="396"/>
      <c r="C23" s="397"/>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2167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2372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2373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2375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2376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2379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2380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2381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2382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2383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2385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2386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2387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2388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2389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2390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2391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2437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5" t="s">
        <v>1989</v>
      </c>
      <c r="B298" s="396"/>
      <c r="C298" s="397"/>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5" t="s">
        <v>1992</v>
      </c>
      <c r="B341" s="396"/>
      <c r="C341" s="397"/>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5" t="s">
        <v>1991</v>
      </c>
      <c r="B344" s="396"/>
      <c r="C344" s="397"/>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5" t="s">
        <v>2484</v>
      </c>
      <c r="B346" s="396"/>
      <c r="C346" s="397"/>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2485</v>
      </c>
    </row>
    <row r="1479" spans="10:12" ht="15.75" customHeight="1" x14ac:dyDescent="0.2"/>
    <row r="1480" spans="10:12" ht="15" customHeight="1" x14ac:dyDescent="0.2">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2026-04-01T08:04:43Z</cp:lastPrinted>
  <dcterms:created xsi:type="dcterms:W3CDTF">2022-04-01T05:14:30Z</dcterms:created>
  <dcterms:modified xsi:type="dcterms:W3CDTF">2026-04-28T07:10:07Z</dcterms:modified>
</cp:coreProperties>
</file>